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4240" windowHeight="12045" activeTab="2"/>
  </bookViews>
  <sheets>
    <sheet name="PRINCIPE DU TOURNOI" sheetId="2" r:id="rId1"/>
    <sheet name="LISTE DES JOUEURS INSCRITS" sheetId="3" r:id="rId2"/>
    <sheet name="CLASSEMENT AU DEPART" sheetId="11" r:id="rId3"/>
    <sheet name="DISTANCES ET POINTS" sheetId="7" r:id="rId4"/>
    <sheet name="TIMING" sheetId="12" r:id="rId5"/>
    <sheet name="POULES 1 à 4" sheetId="4" r:id="rId6"/>
    <sheet name="POULES 5 à 8" sheetId="1" r:id="rId7"/>
    <sheet name="CLASSEMENT A L'ISSUE DES POULES" sheetId="8" r:id="rId8"/>
    <sheet name="QUARTS DE FINALE" sheetId="9" r:id="rId9"/>
    <sheet name="DEMI FINALES ET FINALES" sheetId="6" r:id="rId10"/>
    <sheet name="RESULTATS TECHNIQUES" sheetId="10" r:id="rId11"/>
  </sheets>
  <definedNames>
    <definedName name="_xlnm.Print_Area" localSheetId="7">'CLASSEMENT A L''ISSUE DES POULES'!$C$1:$C$26</definedName>
    <definedName name="_xlnm.Print_Area" localSheetId="2">'CLASSEMENT AU DEPART'!$B$1:$E$26</definedName>
    <definedName name="_xlnm.Print_Area" localSheetId="9">'DEMI FINALES ET FINALES'!$A$1:$S$19</definedName>
    <definedName name="_xlnm.Print_Area" localSheetId="3">'DISTANCES ET POINTS'!$A$1:$G$21</definedName>
    <definedName name="_xlnm.Print_Area" localSheetId="1">'LISTE DES JOUEURS INSCRITS'!$A$1:$P$35</definedName>
    <definedName name="_xlnm.Print_Area" localSheetId="5">'POULES 1 à 4'!$A$1:$P$48</definedName>
    <definedName name="_xlnm.Print_Area" localSheetId="6">'POULES 5 à 8'!$A$1:$P$48</definedName>
    <definedName name="_xlnm.Print_Area" localSheetId="0">'PRINCIPE DU TOURNOI'!$A$1:$A$10</definedName>
    <definedName name="_xlnm.Print_Area" localSheetId="8">'QUARTS DE FINALE'!$A$1:$S$19</definedName>
    <definedName name="_xlnm.Print_Area" localSheetId="10">'RESULTATS TECHNIQUES'!$A$1:$P$74</definedName>
    <definedName name="_xlnm.Print_Area" localSheetId="4">TIMING!$A$1:$P$14</definedName>
  </definedNames>
  <calcPr calcId="124519"/>
</workbook>
</file>

<file path=xl/calcChain.xml><?xml version="1.0" encoding="utf-8"?>
<calcChain xmlns="http://schemas.openxmlformats.org/spreadsheetml/2006/main">
  <c r="I6" i="8"/>
  <c r="I5"/>
  <c r="G6"/>
  <c r="G5"/>
  <c r="I4"/>
  <c r="G4"/>
  <c r="I3"/>
  <c r="G3"/>
  <c r="A4"/>
  <c r="A5"/>
  <c r="A6"/>
  <c r="A7"/>
  <c r="A8"/>
  <c r="A9"/>
  <c r="A10"/>
  <c r="A11"/>
  <c r="A12"/>
  <c r="A13"/>
  <c r="A14"/>
  <c r="A15"/>
  <c r="A16"/>
  <c r="A17"/>
  <c r="A18"/>
  <c r="A19"/>
  <c r="A20"/>
  <c r="A21"/>
  <c r="A22"/>
  <c r="A23"/>
  <c r="A24"/>
  <c r="A25"/>
  <c r="A26"/>
  <c r="A3"/>
  <c r="E12" i="1"/>
  <c r="B12"/>
  <c r="H9"/>
  <c r="B9"/>
  <c r="H6"/>
  <c r="E6"/>
  <c r="E24"/>
  <c r="B24"/>
  <c r="H21"/>
  <c r="B21"/>
  <c r="H18"/>
  <c r="E18"/>
  <c r="E36"/>
  <c r="B36"/>
  <c r="H33"/>
  <c r="B33"/>
  <c r="H30"/>
  <c r="E30"/>
  <c r="E48"/>
  <c r="B48"/>
  <c r="H45"/>
  <c r="B45"/>
  <c r="H42"/>
  <c r="E42"/>
  <c r="G10" i="11"/>
  <c r="H18"/>
  <c r="G18"/>
  <c r="H17"/>
  <c r="G17"/>
  <c r="H14"/>
  <c r="G14"/>
  <c r="H13"/>
  <c r="G13"/>
  <c r="H10"/>
  <c r="H9"/>
  <c r="G9"/>
  <c r="H6"/>
  <c r="G6"/>
  <c r="H5"/>
  <c r="G5"/>
  <c r="H16"/>
  <c r="G16"/>
  <c r="H12"/>
  <c r="G12"/>
  <c r="H8"/>
  <c r="G8"/>
  <c r="H4"/>
  <c r="G4"/>
  <c r="F18" i="7"/>
  <c r="M6" i="10"/>
  <c r="N6"/>
  <c r="O6" s="1"/>
  <c r="M9"/>
  <c r="N9"/>
  <c r="O9" s="1"/>
  <c r="M12"/>
  <c r="N12"/>
  <c r="O12"/>
  <c r="M15"/>
  <c r="N15"/>
  <c r="O15" s="1"/>
  <c r="M18"/>
  <c r="N18"/>
  <c r="O18"/>
  <c r="M21"/>
  <c r="N21"/>
  <c r="O21" s="1"/>
  <c r="M24"/>
  <c r="N24"/>
  <c r="O24"/>
  <c r="M27"/>
  <c r="N27"/>
  <c r="O27" s="1"/>
  <c r="M30"/>
  <c r="N30"/>
  <c r="O30"/>
  <c r="M33"/>
  <c r="N33"/>
  <c r="O33" s="1"/>
  <c r="M36"/>
  <c r="N36"/>
  <c r="O36"/>
  <c r="M39"/>
  <c r="N39"/>
  <c r="O39" s="1"/>
  <c r="M42"/>
  <c r="N42"/>
  <c r="O42"/>
  <c r="M45"/>
  <c r="N45"/>
  <c r="O45" s="1"/>
  <c r="M48"/>
  <c r="N48"/>
  <c r="O48"/>
  <c r="M51"/>
  <c r="N51"/>
  <c r="O51" s="1"/>
  <c r="M54"/>
  <c r="N54"/>
  <c r="O54"/>
  <c r="M57"/>
  <c r="N57"/>
  <c r="O57" s="1"/>
  <c r="M60"/>
  <c r="N60"/>
  <c r="O60"/>
  <c r="M63"/>
  <c r="N63"/>
  <c r="O63" s="1"/>
  <c r="M66"/>
  <c r="N66"/>
  <c r="O66"/>
  <c r="M69"/>
  <c r="N69"/>
  <c r="O69" s="1"/>
  <c r="M72"/>
  <c r="N72"/>
  <c r="O72"/>
  <c r="N3"/>
  <c r="M3"/>
  <c r="K74" l="1"/>
  <c r="I74"/>
  <c r="G74"/>
  <c r="E74"/>
  <c r="C74"/>
  <c r="K71"/>
  <c r="I71"/>
  <c r="G71"/>
  <c r="E71"/>
  <c r="C71"/>
  <c r="K68"/>
  <c r="I68"/>
  <c r="G68"/>
  <c r="E68"/>
  <c r="C68"/>
  <c r="K65"/>
  <c r="I65"/>
  <c r="G65"/>
  <c r="E65"/>
  <c r="C65"/>
  <c r="K62"/>
  <c r="I62"/>
  <c r="G62"/>
  <c r="E62"/>
  <c r="C62"/>
  <c r="K59"/>
  <c r="I59"/>
  <c r="G59"/>
  <c r="E59"/>
  <c r="C59"/>
  <c r="K56"/>
  <c r="I56"/>
  <c r="G56"/>
  <c r="E56"/>
  <c r="C56"/>
  <c r="K53"/>
  <c r="I53"/>
  <c r="G53"/>
  <c r="E53"/>
  <c r="C53"/>
  <c r="K50"/>
  <c r="I50"/>
  <c r="G50"/>
  <c r="E50"/>
  <c r="C50"/>
  <c r="K47"/>
  <c r="I47"/>
  <c r="G47"/>
  <c r="E47"/>
  <c r="C47"/>
  <c r="K44"/>
  <c r="I44"/>
  <c r="G44"/>
  <c r="E44"/>
  <c r="C44"/>
  <c r="K41"/>
  <c r="I41"/>
  <c r="G41"/>
  <c r="E41"/>
  <c r="C41"/>
  <c r="K38"/>
  <c r="I38"/>
  <c r="G38"/>
  <c r="E38"/>
  <c r="C38"/>
  <c r="K35"/>
  <c r="I35"/>
  <c r="G35"/>
  <c r="E35"/>
  <c r="C35"/>
  <c r="K32"/>
  <c r="I32"/>
  <c r="G32"/>
  <c r="E32"/>
  <c r="C32"/>
  <c r="K29"/>
  <c r="I29"/>
  <c r="G29"/>
  <c r="E29"/>
  <c r="C29"/>
  <c r="K26"/>
  <c r="I26"/>
  <c r="G26"/>
  <c r="E26"/>
  <c r="C26"/>
  <c r="K23"/>
  <c r="I23"/>
  <c r="G23"/>
  <c r="E23"/>
  <c r="C23"/>
  <c r="K20"/>
  <c r="I20"/>
  <c r="G20"/>
  <c r="E20"/>
  <c r="C20"/>
  <c r="K17"/>
  <c r="I17"/>
  <c r="G17"/>
  <c r="E17"/>
  <c r="C17"/>
  <c r="K14"/>
  <c r="I14"/>
  <c r="G14"/>
  <c r="E14"/>
  <c r="C14"/>
  <c r="K11"/>
  <c r="I11"/>
  <c r="G11"/>
  <c r="E11"/>
  <c r="C11"/>
  <c r="K8"/>
  <c r="I8"/>
  <c r="G8"/>
  <c r="E8"/>
  <c r="C8"/>
  <c r="K5"/>
  <c r="I5"/>
  <c r="G5"/>
  <c r="E5"/>
  <c r="C5"/>
  <c r="C26" i="8"/>
  <c r="C25"/>
  <c r="C24"/>
  <c r="C23"/>
  <c r="C22"/>
  <c r="C21"/>
  <c r="C20"/>
  <c r="C19"/>
  <c r="C18"/>
  <c r="C17"/>
  <c r="C16"/>
  <c r="C15"/>
  <c r="C14"/>
  <c r="C13"/>
  <c r="C12"/>
  <c r="C11"/>
  <c r="C10"/>
  <c r="A9" i="9" s="1"/>
  <c r="E3" s="1"/>
  <c r="C9" i="8"/>
  <c r="J9" i="9" s="1"/>
  <c r="N3" s="1"/>
  <c r="C8" i="8"/>
  <c r="A18" i="9" s="1"/>
  <c r="E12" s="1"/>
  <c r="C7" i="8"/>
  <c r="J18" i="9" s="1"/>
  <c r="N12" s="1"/>
  <c r="C6" i="8"/>
  <c r="J15" i="9" s="1"/>
  <c r="K12" s="1"/>
  <c r="C5" i="8"/>
  <c r="A15" i="9" s="1"/>
  <c r="B12" s="1"/>
  <c r="C4" i="8"/>
  <c r="J6" i="9" s="1"/>
  <c r="K3" s="1"/>
  <c r="C3" i="8"/>
  <c r="A6" i="9" s="1"/>
  <c r="B3" s="1"/>
  <c r="U62" i="1"/>
  <c r="U52"/>
  <c r="T46"/>
  <c r="U46" s="1"/>
  <c r="B26" i="8" s="1"/>
  <c r="S46" i="1"/>
  <c r="T43"/>
  <c r="U43" s="1"/>
  <c r="B25" i="8" s="1"/>
  <c r="S43" i="1"/>
  <c r="T40"/>
  <c r="U40" s="1"/>
  <c r="B24" i="8" s="1"/>
  <c r="S40" i="1"/>
  <c r="T34"/>
  <c r="U34" s="1"/>
  <c r="B23" i="8" s="1"/>
  <c r="S34" i="1"/>
  <c r="T31"/>
  <c r="U31" s="1"/>
  <c r="B22" i="8" s="1"/>
  <c r="S31" i="1"/>
  <c r="T28"/>
  <c r="U28" s="1"/>
  <c r="B21" i="8" s="1"/>
  <c r="S28" i="1"/>
  <c r="T22"/>
  <c r="U22" s="1"/>
  <c r="B20" i="8" s="1"/>
  <c r="S22" i="1"/>
  <c r="T19"/>
  <c r="U19" s="1"/>
  <c r="B19" i="8" s="1"/>
  <c r="S19" i="1"/>
  <c r="T16"/>
  <c r="U16" s="1"/>
  <c r="B18" i="8" s="1"/>
  <c r="S16" i="1"/>
  <c r="T10"/>
  <c r="U10" s="1"/>
  <c r="B17" i="8" s="1"/>
  <c r="S10" i="1"/>
  <c r="T7"/>
  <c r="U7" s="1"/>
  <c r="B16" i="8" s="1"/>
  <c r="S7" i="1"/>
  <c r="T4"/>
  <c r="U4" s="1"/>
  <c r="B15" i="8" s="1"/>
  <c r="S4" i="1"/>
  <c r="T46" i="4"/>
  <c r="U46" s="1"/>
  <c r="B14" i="8" s="1"/>
  <c r="S46" i="4"/>
  <c r="U43"/>
  <c r="B13" i="8" s="1"/>
  <c r="T43" i="4"/>
  <c r="S43"/>
  <c r="T40"/>
  <c r="U40" s="1"/>
  <c r="B12" i="8" s="1"/>
  <c r="S40" i="4"/>
  <c r="T34"/>
  <c r="U34" s="1"/>
  <c r="B11" i="8" s="1"/>
  <c r="S34" i="4"/>
  <c r="T31"/>
  <c r="U31" s="1"/>
  <c r="B10" i="8" s="1"/>
  <c r="S31" i="4"/>
  <c r="T28"/>
  <c r="U28" s="1"/>
  <c r="B9" i="8" s="1"/>
  <c r="S28" i="4"/>
  <c r="T22"/>
  <c r="U22" s="1"/>
  <c r="S22"/>
  <c r="T19"/>
  <c r="U19" s="1"/>
  <c r="B8" i="8" s="1"/>
  <c r="S19" i="4"/>
  <c r="T16"/>
  <c r="U16" s="1"/>
  <c r="B7" i="8" s="1"/>
  <c r="S16" i="4"/>
  <c r="M17" i="9"/>
  <c r="K19" s="1"/>
  <c r="D17"/>
  <c r="B19" s="1"/>
  <c r="N16"/>
  <c r="E16"/>
  <c r="M8"/>
  <c r="K10" s="1"/>
  <c r="D8"/>
  <c r="B10" s="1"/>
  <c r="N7"/>
  <c r="E7"/>
  <c r="N46" i="4"/>
  <c r="O43"/>
  <c r="P43" s="1"/>
  <c r="N43"/>
  <c r="N40"/>
  <c r="N34"/>
  <c r="O31"/>
  <c r="P31" s="1"/>
  <c r="N31"/>
  <c r="O28"/>
  <c r="P28" s="1"/>
  <c r="N28"/>
  <c r="O22"/>
  <c r="P22" s="1"/>
  <c r="N22"/>
  <c r="O19"/>
  <c r="P19" s="1"/>
  <c r="N19"/>
  <c r="N16"/>
  <c r="N7"/>
  <c r="N10"/>
  <c r="F21" i="7"/>
  <c r="F20"/>
  <c r="F19"/>
  <c r="E48" i="4"/>
  <c r="B48"/>
  <c r="H45"/>
  <c r="B45"/>
  <c r="H42"/>
  <c r="E42"/>
  <c r="E36"/>
  <c r="B36"/>
  <c r="H33"/>
  <c r="B33"/>
  <c r="H30"/>
  <c r="E30"/>
  <c r="E24"/>
  <c r="B24"/>
  <c r="H21"/>
  <c r="B21"/>
  <c r="H18"/>
  <c r="E18"/>
  <c r="M17" i="6"/>
  <c r="K19" s="1"/>
  <c r="D17"/>
  <c r="B19" s="1"/>
  <c r="N16"/>
  <c r="E16"/>
  <c r="N12"/>
  <c r="K12"/>
  <c r="E12"/>
  <c r="B12"/>
  <c r="M8"/>
  <c r="K10" s="1"/>
  <c r="N7"/>
  <c r="N3"/>
  <c r="K3"/>
  <c r="D8"/>
  <c r="B10" s="1"/>
  <c r="E3"/>
  <c r="B3"/>
  <c r="E7"/>
  <c r="N46" i="1"/>
  <c r="N43"/>
  <c r="N40"/>
  <c r="N34"/>
  <c r="N31"/>
  <c r="N28"/>
  <c r="N22"/>
  <c r="N19"/>
  <c r="N16"/>
  <c r="N7"/>
  <c r="N10"/>
  <c r="T66"/>
  <c r="O66" s="1"/>
  <c r="S66"/>
  <c r="T62"/>
  <c r="O62" s="1"/>
  <c r="S62"/>
  <c r="T56"/>
  <c r="O56" s="1"/>
  <c r="S56"/>
  <c r="T52"/>
  <c r="O52" s="1"/>
  <c r="S52"/>
  <c r="O43"/>
  <c r="R43" s="1"/>
  <c r="O34"/>
  <c r="R34" s="1"/>
  <c r="O28"/>
  <c r="R28" s="1"/>
  <c r="O19"/>
  <c r="P19" s="1"/>
  <c r="O10"/>
  <c r="P10" s="1"/>
  <c r="O4"/>
  <c r="P4" s="1"/>
  <c r="N4"/>
  <c r="T10" i="4"/>
  <c r="O10" s="1"/>
  <c r="S10"/>
  <c r="T7"/>
  <c r="S7"/>
  <c r="T4"/>
  <c r="S4"/>
  <c r="H68" i="1"/>
  <c r="E68"/>
  <c r="N66"/>
  <c r="H65"/>
  <c r="E65"/>
  <c r="B65"/>
  <c r="H64"/>
  <c r="E64"/>
  <c r="N62"/>
  <c r="H60"/>
  <c r="E60"/>
  <c r="B60"/>
  <c r="N56"/>
  <c r="E58"/>
  <c r="H55"/>
  <c r="E55"/>
  <c r="H50"/>
  <c r="E50"/>
  <c r="B55"/>
  <c r="H58"/>
  <c r="B50"/>
  <c r="H54"/>
  <c r="E54"/>
  <c r="N52"/>
  <c r="E12" i="4"/>
  <c r="B12"/>
  <c r="H9"/>
  <c r="B9"/>
  <c r="H6"/>
  <c r="E6"/>
  <c r="N4"/>
  <c r="O7" i="1" l="1"/>
  <c r="R7" s="1"/>
  <c r="O16"/>
  <c r="R16" s="1"/>
  <c r="O22"/>
  <c r="P22" s="1"/>
  <c r="O31"/>
  <c r="P31" s="1"/>
  <c r="O40"/>
  <c r="R40" s="1"/>
  <c r="O46"/>
  <c r="P46" s="1"/>
  <c r="O16" i="4"/>
  <c r="O40"/>
  <c r="P40" s="1"/>
  <c r="O46"/>
  <c r="P46" s="1"/>
  <c r="U56" i="1"/>
  <c r="U66"/>
  <c r="O3" i="10"/>
  <c r="R19" i="1"/>
  <c r="R22"/>
  <c r="R4"/>
  <c r="R10"/>
  <c r="R40" i="4"/>
  <c r="R43"/>
  <c r="R46"/>
  <c r="R28"/>
  <c r="R31"/>
  <c r="O34"/>
  <c r="R19"/>
  <c r="R22"/>
  <c r="O7"/>
  <c r="R7" s="1"/>
  <c r="O4"/>
  <c r="P40" i="1"/>
  <c r="P43"/>
  <c r="P28"/>
  <c r="P34"/>
  <c r="P7"/>
  <c r="R66"/>
  <c r="R62"/>
  <c r="P62" s="1"/>
  <c r="R56"/>
  <c r="R52"/>
  <c r="R10" i="4"/>
  <c r="P16" i="1" l="1"/>
  <c r="R46"/>
  <c r="R4" i="4"/>
  <c r="P4"/>
  <c r="R31" i="1"/>
  <c r="R16" i="4"/>
  <c r="P16"/>
  <c r="P34"/>
  <c r="R34"/>
  <c r="P66" i="1"/>
  <c r="P56"/>
  <c r="P52"/>
  <c r="P7" i="4"/>
  <c r="U7" s="1"/>
  <c r="B4" i="8" s="1"/>
  <c r="P10" i="4"/>
  <c r="U10" s="1"/>
  <c r="B5" i="8" s="1"/>
  <c r="U4" i="4"/>
  <c r="B3" i="8" s="1"/>
</calcChain>
</file>

<file path=xl/sharedStrings.xml><?xml version="1.0" encoding="utf-8"?>
<sst xmlns="http://schemas.openxmlformats.org/spreadsheetml/2006/main" count="377" uniqueCount="121">
  <si>
    <t>G</t>
  </si>
  <si>
    <t>N</t>
  </si>
  <si>
    <t>P</t>
  </si>
  <si>
    <t>PM</t>
  </si>
  <si>
    <t>MG</t>
  </si>
  <si>
    <t>RANG</t>
  </si>
  <si>
    <t>NOMS</t>
  </si>
  <si>
    <t>BOURGEONNIER</t>
  </si>
  <si>
    <t>POULE 2</t>
  </si>
  <si>
    <t>POULE 1</t>
  </si>
  <si>
    <t>POULE 3</t>
  </si>
  <si>
    <t>POULE 4</t>
  </si>
  <si>
    <t>POULE 5</t>
  </si>
  <si>
    <t>POULE 6</t>
  </si>
  <si>
    <t>POULE 7</t>
  </si>
  <si>
    <t>POULE 8</t>
  </si>
  <si>
    <t>NOM</t>
  </si>
  <si>
    <t>PRINCIPES DU CIRCUIT</t>
  </si>
  <si>
    <t>MECANISME D'UN TOURNOI</t>
  </si>
  <si>
    <t>ATTRIBUTION DES POINTS DANS CHAQUE TOURNOI</t>
  </si>
  <si>
    <t xml:space="preserve">Les points sont attribués de la façon suivante : 12 points pour le vainqueur, 10 points pour le second, 8 points pour le troisième, 6 points pour le quatrième et 4 points pour les 4 quart-de-finaliste perdants. </t>
  </si>
  <si>
    <t>PHASE FINALE</t>
  </si>
  <si>
    <t>Un classement est établi à la fin des 3 tournois qui tient compte d'abord du nombre de points acquis sur ces 3 compétitions et, en cas d'égalité, de la moyenne générale réalisée. Cette phase est constituée des 8 meilleurs joueurs répartis en 2 poules de 4 joueurs dont seuls les 2 premiers de chaques  poules s'affrontent dans une phase à élimination directe (demi-finale, finales 1/2 et 3/4).</t>
  </si>
  <si>
    <t>TOURNOI N°1</t>
  </si>
  <si>
    <t>TOURNOI N°2</t>
  </si>
  <si>
    <t>TOURNOI N°3</t>
  </si>
  <si>
    <t>DEBUT DES INSCRIPTIONS</t>
  </si>
  <si>
    <t>CLOTURE DES INSCRIPTIONS</t>
  </si>
  <si>
    <t>DATE DE L'INSCRIPTION</t>
  </si>
  <si>
    <t>l</t>
  </si>
  <si>
    <t>CAT</t>
  </si>
  <si>
    <t>GESTION DES INSCRIPTIONS PAR TOURNOI</t>
  </si>
  <si>
    <t>DEMI-FINALES</t>
  </si>
  <si>
    <t>FINALES 1/2 ET 3/4</t>
  </si>
  <si>
    <t>PHASES FINALES DU TOURNOI N° 1</t>
  </si>
  <si>
    <t>N1</t>
  </si>
  <si>
    <t>N2</t>
  </si>
  <si>
    <t>N3</t>
  </si>
  <si>
    <t>R1</t>
  </si>
  <si>
    <t>R2</t>
  </si>
  <si>
    <t>PHASES DE POULES</t>
  </si>
  <si>
    <t>PHASES FINALES SAUF FINALES</t>
  </si>
  <si>
    <t>DISTANCES PAR CATEGORIES ET PAR PHASES</t>
  </si>
  <si>
    <t>VAINQUEUR</t>
  </si>
  <si>
    <t>12 POINTS</t>
  </si>
  <si>
    <t>DEUXIEME</t>
  </si>
  <si>
    <t>TROISIEME</t>
  </si>
  <si>
    <t>QUATRIEME</t>
  </si>
  <si>
    <t>10 POINTS</t>
  </si>
  <si>
    <t>8 POINTS</t>
  </si>
  <si>
    <t>6 POINTS</t>
  </si>
  <si>
    <t>PERDANTS DES QUARTS DE FINALE</t>
  </si>
  <si>
    <t>4 POINTS</t>
  </si>
  <si>
    <t>ATTRIBUTION DES POINTS PAR TOURNOI</t>
  </si>
  <si>
    <t>PRIME AU VAINQUEUR</t>
  </si>
  <si>
    <t>PRIME AU DEUXIEME</t>
  </si>
  <si>
    <t>PRIME AU TROISIEME</t>
  </si>
  <si>
    <t>PRIME AU QUATRIEME</t>
  </si>
  <si>
    <t>Chaque tournoi se joue selon le principe des poules de 3 (ou de 2 pour compléter le tableau). Au mieux, il y a donc 8 poules dont seuls les vainqueurs continuent la phase finale . Cette phase comporte quart de finale, demi-finales et finales. Au cas ou le nombre de poules serait inférieur à 8, on qualifie le ou les meilleurs deuxièmes pour cette phase finale. A noter que la finale de chaque tournoi doit obligatoirement se jouer sur 3.10 , et même les demi-finales ainsi que les finales pour la troisième place si le club dispose de deux 3.10.</t>
  </si>
  <si>
    <t>DROITS D'ENGAGEMENT ET PRIMES ALLOUEES</t>
  </si>
  <si>
    <t>BUT ET PARTICULARITES DU CIRCUIT</t>
  </si>
  <si>
    <t>FINALES 3/4</t>
  </si>
  <si>
    <t>MATCHS SUR 2.80</t>
  </si>
  <si>
    <t>MATCHS SUR 3.10</t>
  </si>
  <si>
    <t>NOMBRE DE JOUEURS INSCRITS  (Doit être au minimum égal à 12)</t>
  </si>
  <si>
    <t>CLASSEMENT APRES LES POULES</t>
  </si>
  <si>
    <t>1er et 2ème QUART DE FINALE</t>
  </si>
  <si>
    <t>3ème et 4ème QUART DE FINALE</t>
  </si>
  <si>
    <r>
      <t xml:space="preserve">RETENU            </t>
    </r>
    <r>
      <rPr>
        <b/>
        <sz val="14"/>
        <color rgb="FFFF0000"/>
        <rFont val="Calibri"/>
        <family val="2"/>
        <scheme val="minor"/>
      </rPr>
      <t xml:space="preserve"> OUI/</t>
    </r>
    <r>
      <rPr>
        <b/>
        <sz val="14"/>
        <color theme="3" tint="-0.249977111117893"/>
        <rFont val="Calibri"/>
        <family val="2"/>
        <scheme val="minor"/>
      </rPr>
      <t>NON</t>
    </r>
  </si>
  <si>
    <t>Ce circuit est constitué de 3 tournois d'un maximum de 24 joueurs et d'un minimum de 12; ils se jouent le samedi.Un minimum aussi de 5 billards (dont au moins un 3.10) est indispensable pour pouvoir organiser une telle compétition ; d'autre part, le club doit pouvoir accueillir les joueurs éventuellement tard dans la soirée (jusqu'à 20h00).Chaque tournoi est attributif d'un certain nombre de points pour chaque joueur qui arrive jusqu'en quart de finale, et qui varie selon son classement à la fin du tournoi. A l'issue des 3 tournois, les 8 meilleurs du classement général disputeront une finale en deux poules de 4, puis demies et finales.</t>
  </si>
  <si>
    <t>PTS MATCH N°1</t>
  </si>
  <si>
    <t>PTS MATCH N°2</t>
  </si>
  <si>
    <t>PTS MATCH N°3</t>
  </si>
  <si>
    <t>PTS MATCH N°4</t>
  </si>
  <si>
    <t>PTS MATCH N°5</t>
  </si>
  <si>
    <t>REPS MATCH N°1</t>
  </si>
  <si>
    <t>PTS et               REPS</t>
  </si>
  <si>
    <t>BILLARD</t>
  </si>
  <si>
    <t>JOUEURS</t>
  </si>
  <si>
    <t>TOTAL POINTS</t>
  </si>
  <si>
    <t>TOTAL REPRISES</t>
  </si>
  <si>
    <t>RESULTATS TECHNIQUES DU TOURNOI</t>
  </si>
  <si>
    <t>PTS</t>
  </si>
  <si>
    <t>PTS 3,10</t>
  </si>
  <si>
    <t>POINTS DE RENCONTRE</t>
  </si>
  <si>
    <t>REPS MATCH N°2</t>
  </si>
  <si>
    <t>REPS MATCH N°3</t>
  </si>
  <si>
    <t>REPS MATCH N°4</t>
  </si>
  <si>
    <t>REPS MATCH N°5</t>
  </si>
  <si>
    <t>INSCRIPTIONS</t>
  </si>
  <si>
    <r>
      <t xml:space="preserve">Comme les parties se déroulent indiféremment sur 2,80 et sur 3,10 , la MG de chaque joueur sera convertie 3,10. La saisie des matchs étant  prévue par défaut sur 2,80 , il suffit, pour ceux se déroulant sur 3,10 d'inscrire </t>
    </r>
    <r>
      <rPr>
        <b/>
        <i/>
        <u/>
        <sz val="22"/>
        <color theme="3" tint="-0.249977111117893"/>
        <rFont val="Calibri"/>
        <family val="2"/>
        <scheme val="minor"/>
      </rPr>
      <t>3,10</t>
    </r>
    <r>
      <rPr>
        <b/>
        <sz val="22"/>
        <color rgb="FFFF0000"/>
        <rFont val="Calibri"/>
        <family val="2"/>
        <scheme val="minor"/>
      </rPr>
      <t xml:space="preserve"> dans la cellule intitulée </t>
    </r>
    <r>
      <rPr>
        <b/>
        <i/>
        <u/>
        <sz val="22"/>
        <color theme="3" tint="-0.249977111117893"/>
        <rFont val="Calibri"/>
        <family val="2"/>
        <scheme val="minor"/>
      </rPr>
      <t>"BILLARD"</t>
    </r>
    <r>
      <rPr>
        <b/>
        <sz val="22"/>
        <color rgb="FFFF0000"/>
        <rFont val="Calibri"/>
        <family val="2"/>
        <scheme val="minor"/>
      </rPr>
      <t xml:space="preserve">. Les points corrigés 2,80 se faisant automatiquement.  </t>
    </r>
  </si>
  <si>
    <r>
      <rPr>
        <b/>
        <i/>
        <sz val="24"/>
        <color rgb="FFFF0000"/>
        <rFont val="Calibri"/>
        <family val="2"/>
        <scheme val="minor"/>
      </rPr>
      <t xml:space="preserve">Ces inscriptions doivent se faire uniquement par mail envoyés à Paul Joly </t>
    </r>
    <r>
      <rPr>
        <b/>
        <i/>
        <sz val="24"/>
        <color theme="3" tint="-0.249977111117893"/>
        <rFont val="Calibri"/>
        <family val="2"/>
        <scheme val="minor"/>
      </rPr>
      <t xml:space="preserve">; les joueurs seront retenus uniquement en fonction de </t>
    </r>
    <r>
      <rPr>
        <b/>
        <i/>
        <sz val="24"/>
        <color rgb="FFFF0000"/>
        <rFont val="Calibri"/>
        <family val="2"/>
        <scheme val="minor"/>
      </rPr>
      <t>l'antériorité de leur demande</t>
    </r>
    <r>
      <rPr>
        <b/>
        <i/>
        <sz val="24"/>
        <color theme="3" tint="-0.249977111117893"/>
        <rFont val="Calibri"/>
        <family val="2"/>
        <scheme val="minor"/>
      </rPr>
      <t>. Une fois que la date d'inscription dans chaque tournoi sera échue,  les candidats retenus seront classés par rapport à leur classification et à leur MG officielle ; ils seront ensuite  répartis dans les poules selon la méthode dite du serpentin.</t>
    </r>
  </si>
  <si>
    <t>DROITS D'ENGAGEMENT PAR JOUEUR</t>
  </si>
  <si>
    <t>FOURCHAMBAULT</t>
  </si>
  <si>
    <t>VICHY</t>
  </si>
  <si>
    <t>MONTLUCON</t>
  </si>
  <si>
    <t>N°</t>
  </si>
  <si>
    <t>JOUEUR</t>
  </si>
  <si>
    <t>MATCHS DE POULE</t>
  </si>
  <si>
    <t>QUART  DE FINALE</t>
  </si>
  <si>
    <t>TIMING DU TOURNOI</t>
  </si>
  <si>
    <t>HORAIRES</t>
  </si>
  <si>
    <t xml:space="preserve">JOUEUR </t>
  </si>
  <si>
    <t>8H30/9H30</t>
  </si>
  <si>
    <t>9H30/10/30</t>
  </si>
  <si>
    <t>10H30/11H30</t>
  </si>
  <si>
    <t>11H30/12H30</t>
  </si>
  <si>
    <t>13H30/14H30</t>
  </si>
  <si>
    <t>14H30/15H30</t>
  </si>
  <si>
    <t>15H30/16H30</t>
  </si>
  <si>
    <t>16H30/17H30</t>
  </si>
  <si>
    <t>Tous les matchs jusqu'aux quarts de finale se jouent en non-stop. Si il y a une ou plusieurs poules de deux joueurs, comme ces derniers doivent doubler leurs matchs, respecter un délai avant de leur faire jouer leur deuxième match.C'est uniquement pour eux qu'il faut trouver des arbitres, le troisième de chacune des autres poules arbitrant ses deux autres adversaires.</t>
  </si>
  <si>
    <t>Fin de la première phase</t>
  </si>
  <si>
    <t>CLASSIFICATION</t>
  </si>
  <si>
    <t>CLASSEMENT DES JOUEURS AU DEBUT DU TOURNOI</t>
  </si>
  <si>
    <t>REPARTITION                                        DANS  LES  POULES</t>
  </si>
  <si>
    <t>La répartition dans les poules est faite par la méthode dite du "serpentin".</t>
  </si>
  <si>
    <t>COMPOSITION DES QUARTS DE FINALE</t>
  </si>
  <si>
    <t>Contre</t>
  </si>
  <si>
    <t>Cette compétition est destinée à promouvoir le jeu de 3 bandes dans la ligue d'Auvergne. Elle répond à une demande des joueurs qui désirent de plus en plus pratiquer ce mode de jeu. Et pour que ces tournois fassent le plein de joueurs le plus possible, nous avons acté le système de jeu par handicap, selon la classification des participants. Ceci induit donc la non-prise en compte des résultats obtenus dans le calcul de la moyenne générale annuelle.</t>
  </si>
  <si>
    <t>Les joueurs de toutes catégories sont autorisés à participer, quelles que soient leurs moyennes générales de départ. Ils joueront les distances reprises sur ce tableau à gauche. Toutefois, les joueurs nouveaux peuvent être inscrits sous la responsabilité de leur président de club (qui annonce une MG de référence) et sous réserve d'acceptation par le responsable de la compétition, ceci afin d'éviter des engagements fantaisistes de joueurs n'ayant pas le niveau pour figurer honorablement, et ce au détriment d'autres joueurs plus qualifiés.</t>
  </si>
</sst>
</file>

<file path=xl/styles.xml><?xml version="1.0" encoding="utf-8"?>
<styleSheet xmlns="http://schemas.openxmlformats.org/spreadsheetml/2006/main">
  <numFmts count="2">
    <numFmt numFmtId="164" formatCode="0.000"/>
    <numFmt numFmtId="165" formatCode="#,##0.00\ &quot;€&quot;"/>
  </numFmts>
  <fonts count="63">
    <font>
      <sz val="11"/>
      <color theme="1"/>
      <name val="Calibri"/>
      <family val="2"/>
      <scheme val="minor"/>
    </font>
    <font>
      <b/>
      <sz val="28"/>
      <color theme="3" tint="-0.249977111117893"/>
      <name val="Calibri"/>
      <family val="2"/>
      <scheme val="minor"/>
    </font>
    <font>
      <sz val="18"/>
      <color theme="3" tint="-0.249977111117893"/>
      <name val="Calibri"/>
      <family val="2"/>
      <scheme val="minor"/>
    </font>
    <font>
      <sz val="12"/>
      <color theme="3" tint="-0.249977111117893"/>
      <name val="Calibri"/>
      <family val="2"/>
      <scheme val="minor"/>
    </font>
    <font>
      <sz val="14"/>
      <color theme="3" tint="-0.249977111117893"/>
      <name val="Calibri"/>
      <family val="2"/>
      <scheme val="minor"/>
    </font>
    <font>
      <sz val="12"/>
      <color theme="3" tint="-0.249977111117893"/>
      <name val="Wingdings"/>
      <charset val="2"/>
    </font>
    <font>
      <b/>
      <sz val="14"/>
      <color rgb="FFFF0000"/>
      <name val="Calibri"/>
      <family val="2"/>
      <scheme val="minor"/>
    </font>
    <font>
      <sz val="16"/>
      <color theme="3" tint="-0.249977111117893"/>
      <name val="Calibri"/>
      <family val="2"/>
      <scheme val="minor"/>
    </font>
    <font>
      <b/>
      <u/>
      <sz val="28"/>
      <color theme="3" tint="-0.249977111117893"/>
      <name val="Calibri"/>
      <family val="2"/>
      <scheme val="minor"/>
    </font>
    <font>
      <sz val="11"/>
      <color theme="3" tint="-0.249977111117893"/>
      <name val="Calibri"/>
      <family val="2"/>
      <scheme val="minor"/>
    </font>
    <font>
      <sz val="20"/>
      <color theme="3" tint="-0.249977111117893"/>
      <name val="Calibri"/>
      <family val="2"/>
      <scheme val="minor"/>
    </font>
    <font>
      <sz val="22"/>
      <color theme="3" tint="-0.249977111117893"/>
      <name val="Calibri"/>
      <family val="2"/>
      <scheme val="minor"/>
    </font>
    <font>
      <sz val="28"/>
      <color theme="3" tint="-0.249977111117893"/>
      <name val="Wingdings"/>
      <charset val="2"/>
    </font>
    <font>
      <sz val="28"/>
      <color theme="3" tint="-0.249977111117893"/>
      <name val="Calibri"/>
      <family val="2"/>
      <scheme val="minor"/>
    </font>
    <font>
      <sz val="28"/>
      <color theme="0"/>
      <name val="Wingdings"/>
      <charset val="2"/>
    </font>
    <font>
      <sz val="36"/>
      <color theme="1"/>
      <name val="Wingdings"/>
      <charset val="2"/>
    </font>
    <font>
      <sz val="16"/>
      <color theme="1"/>
      <name val="Calibri"/>
      <family val="2"/>
      <scheme val="minor"/>
    </font>
    <font>
      <sz val="36"/>
      <color theme="0"/>
      <name val="Wingdings"/>
      <charset val="2"/>
    </font>
    <font>
      <b/>
      <sz val="48"/>
      <color theme="4" tint="-0.249977111117893"/>
      <name val="Calibri"/>
      <family val="2"/>
      <scheme val="minor"/>
    </font>
    <font>
      <b/>
      <sz val="28"/>
      <color theme="4" tint="-0.249977111117893"/>
      <name val="Calibri"/>
      <family val="2"/>
      <scheme val="minor"/>
    </font>
    <font>
      <b/>
      <sz val="24"/>
      <color theme="3" tint="-0.249977111117893"/>
      <name val="Calibri"/>
      <family val="2"/>
      <scheme val="minor"/>
    </font>
    <font>
      <b/>
      <i/>
      <sz val="18"/>
      <color rgb="FFFF0000"/>
      <name val="Calibri"/>
      <family val="2"/>
      <scheme val="minor"/>
    </font>
    <font>
      <b/>
      <sz val="22"/>
      <color theme="4" tint="-0.249977111117893"/>
      <name val="Calibri"/>
      <family val="2"/>
      <scheme val="minor"/>
    </font>
    <font>
      <sz val="18"/>
      <color theme="4" tint="-0.249977111117893"/>
      <name val="Calibri"/>
      <family val="2"/>
      <scheme val="minor"/>
    </font>
    <font>
      <b/>
      <sz val="18"/>
      <color rgb="FFFF0000"/>
      <name val="Calibri"/>
      <family val="2"/>
      <scheme val="minor"/>
    </font>
    <font>
      <b/>
      <i/>
      <sz val="17"/>
      <color rgb="FFFF0000"/>
      <name val="Calibri"/>
      <family val="2"/>
      <scheme val="minor"/>
    </font>
    <font>
      <b/>
      <sz val="14"/>
      <color theme="3" tint="-0.249977111117893"/>
      <name val="Calibri"/>
      <family val="2"/>
      <scheme val="minor"/>
    </font>
    <font>
      <sz val="18"/>
      <color theme="1"/>
      <name val="Calibri"/>
      <family val="2"/>
      <scheme val="minor"/>
    </font>
    <font>
      <sz val="20"/>
      <color theme="1"/>
      <name val="Calibri"/>
      <family val="2"/>
      <scheme val="minor"/>
    </font>
    <font>
      <sz val="14"/>
      <color theme="1"/>
      <name val="Calibri"/>
      <family val="2"/>
      <scheme val="minor"/>
    </font>
    <font>
      <b/>
      <sz val="20"/>
      <color rgb="FFFF0000"/>
      <name val="Calibri"/>
      <family val="2"/>
      <scheme val="minor"/>
    </font>
    <font>
      <sz val="22"/>
      <color theme="1"/>
      <name val="Calibri"/>
      <family val="2"/>
      <scheme val="minor"/>
    </font>
    <font>
      <b/>
      <sz val="22"/>
      <color theme="3" tint="-0.249977111117893"/>
      <name val="Calibri"/>
      <family val="2"/>
      <scheme val="minor"/>
    </font>
    <font>
      <b/>
      <sz val="26"/>
      <color theme="3" tint="-0.249977111117893"/>
      <name val="Calibri"/>
      <family val="2"/>
      <scheme val="minor"/>
    </font>
    <font>
      <b/>
      <sz val="22"/>
      <color theme="3" tint="-0.499984740745262"/>
      <name val="Calibri"/>
      <family val="2"/>
      <scheme val="minor"/>
    </font>
    <font>
      <sz val="18"/>
      <color rgb="FFFF0000"/>
      <name val="Calibri"/>
      <family val="2"/>
      <scheme val="minor"/>
    </font>
    <font>
      <b/>
      <sz val="22"/>
      <color rgb="FFFF0000"/>
      <name val="Calibri"/>
      <family val="2"/>
      <scheme val="minor"/>
    </font>
    <font>
      <b/>
      <i/>
      <u/>
      <sz val="22"/>
      <color theme="3" tint="-0.249977111117893"/>
      <name val="Calibri"/>
      <family val="2"/>
      <scheme val="minor"/>
    </font>
    <font>
      <b/>
      <sz val="72"/>
      <color theme="3" tint="-0.249977111117893"/>
      <name val="Calibri"/>
      <family val="2"/>
      <scheme val="minor"/>
    </font>
    <font>
      <b/>
      <i/>
      <sz val="24"/>
      <color theme="3" tint="-0.249977111117893"/>
      <name val="Calibri"/>
      <family val="2"/>
      <scheme val="minor"/>
    </font>
    <font>
      <b/>
      <i/>
      <sz val="24"/>
      <color rgb="FFFF0000"/>
      <name val="Calibri"/>
      <family val="2"/>
      <scheme val="minor"/>
    </font>
    <font>
      <b/>
      <sz val="18"/>
      <color rgb="FFC00000"/>
      <name val="Calibri"/>
      <family val="2"/>
      <scheme val="minor"/>
    </font>
    <font>
      <b/>
      <sz val="26"/>
      <color rgb="FFFF0000"/>
      <name val="Calibri"/>
      <family val="2"/>
      <scheme val="minor"/>
    </font>
    <font>
      <sz val="14"/>
      <color theme="3" tint="-0.499984740745262"/>
      <name val="Calibri"/>
      <family val="2"/>
      <scheme val="minor"/>
    </font>
    <font>
      <sz val="11"/>
      <color theme="3" tint="-0.499984740745262"/>
      <name val="Calibri"/>
      <family val="2"/>
      <scheme val="minor"/>
    </font>
    <font>
      <b/>
      <sz val="18"/>
      <color theme="3" tint="-0.499984740745262"/>
      <name val="Calibri"/>
      <family val="2"/>
      <scheme val="minor"/>
    </font>
    <font>
      <b/>
      <sz val="36"/>
      <color theme="3" tint="-0.249977111117893"/>
      <name val="Calibri"/>
      <family val="2"/>
      <scheme val="minor"/>
    </font>
    <font>
      <b/>
      <u/>
      <sz val="48"/>
      <color theme="3" tint="-0.499984740745262"/>
      <name val="Calibri"/>
      <family val="2"/>
      <scheme val="minor"/>
    </font>
    <font>
      <b/>
      <sz val="36"/>
      <color theme="3" tint="-0.499984740745262"/>
      <name val="Calibri"/>
      <family val="2"/>
      <scheme val="minor"/>
    </font>
    <font>
      <b/>
      <sz val="20"/>
      <color theme="3" tint="-0.499984740745262"/>
      <name val="Calibri"/>
      <family val="2"/>
      <scheme val="minor"/>
    </font>
    <font>
      <b/>
      <sz val="14"/>
      <color theme="3" tint="-0.499984740745262"/>
      <name val="Calibri"/>
      <family val="2"/>
      <scheme val="minor"/>
    </font>
    <font>
      <b/>
      <sz val="11"/>
      <color theme="3" tint="-0.499984740745262"/>
      <name val="Calibri"/>
      <family val="2"/>
      <scheme val="minor"/>
    </font>
    <font>
      <b/>
      <sz val="11"/>
      <color theme="1"/>
      <name val="Calibri"/>
      <family val="2"/>
      <scheme val="minor"/>
    </font>
    <font>
      <b/>
      <i/>
      <sz val="22"/>
      <color rgb="FFFF0000"/>
      <name val="Calibri"/>
      <family val="2"/>
      <scheme val="minor"/>
    </font>
    <font>
      <b/>
      <i/>
      <sz val="22"/>
      <color theme="3" tint="-0.499984740745262"/>
      <name val="Calibri"/>
      <family val="2"/>
      <scheme val="minor"/>
    </font>
    <font>
      <b/>
      <sz val="28"/>
      <color rgb="FFFF0000"/>
      <name val="Calibri"/>
      <family val="2"/>
      <scheme val="minor"/>
    </font>
    <font>
      <b/>
      <sz val="52"/>
      <color theme="3" tint="-0.249977111117893"/>
      <name val="Calibri"/>
      <family val="2"/>
      <scheme val="minor"/>
    </font>
    <font>
      <b/>
      <sz val="16"/>
      <color rgb="FFFF0000"/>
      <name val="Calibri"/>
      <family val="2"/>
      <scheme val="minor"/>
    </font>
    <font>
      <b/>
      <sz val="20"/>
      <color theme="3" tint="-0.249977111117893"/>
      <name val="Calibri"/>
      <family val="2"/>
      <scheme val="minor"/>
    </font>
    <font>
      <b/>
      <sz val="18"/>
      <color theme="1"/>
      <name val="Calibri"/>
      <family val="2"/>
      <scheme val="minor"/>
    </font>
    <font>
      <b/>
      <i/>
      <sz val="28"/>
      <color rgb="FFFF0000"/>
      <name val="Calibri"/>
      <family val="2"/>
      <scheme val="minor"/>
    </font>
    <font>
      <b/>
      <sz val="16"/>
      <color theme="3" tint="-0.249977111117893"/>
      <name val="Calibri"/>
      <family val="2"/>
      <scheme val="minor"/>
    </font>
    <font>
      <b/>
      <sz val="18"/>
      <color theme="3"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rgb="FFFFFF66"/>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78">
    <xf numFmtId="0" fontId="0" fillId="0" borderId="0" xfId="0"/>
    <xf numFmtId="0" fontId="0" fillId="0" borderId="0" xfId="0"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2" borderId="0" xfId="0" applyFont="1" applyFill="1" applyBorder="1" applyAlignment="1">
      <alignment horizontal="left" wrapText="1"/>
    </xf>
    <xf numFmtId="164" fontId="3" fillId="0" borderId="18"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0" xfId="0"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24"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3" fillId="0" borderId="0" xfId="0" applyFont="1" applyBorder="1" applyAlignment="1">
      <alignment horizontal="center" vertical="center" wrapText="1"/>
    </xf>
    <xf numFmtId="0" fontId="12" fillId="2" borderId="0" xfId="0" applyFont="1" applyFill="1" applyBorder="1" applyAlignment="1">
      <alignment horizontal="left" wrapText="1"/>
    </xf>
    <xf numFmtId="14" fontId="14" fillId="0" borderId="0" xfId="0" applyNumberFormat="1" applyFont="1" applyBorder="1" applyAlignment="1">
      <alignment wrapText="1"/>
    </xf>
    <xf numFmtId="0" fontId="2" fillId="4" borderId="38"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15" fillId="4" borderId="0" xfId="0" applyFont="1"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6" fillId="0" borderId="26" xfId="0" applyFont="1" applyBorder="1" applyAlignment="1">
      <alignment horizontal="left" vertical="center"/>
    </xf>
    <xf numFmtId="0" fontId="16" fillId="0" borderId="28" xfId="0" applyFont="1" applyBorder="1" applyAlignment="1">
      <alignment horizontal="left" vertical="center"/>
    </xf>
    <xf numFmtId="0" fontId="0" fillId="4" borderId="16" xfId="0" applyFill="1" applyBorder="1" applyAlignment="1">
      <alignment horizontal="center" vertical="center"/>
    </xf>
    <xf numFmtId="0" fontId="0" fillId="4" borderId="27" xfId="0" applyFill="1" applyBorder="1" applyAlignment="1">
      <alignment horizontal="center" vertical="center"/>
    </xf>
    <xf numFmtId="0" fontId="17" fillId="0" borderId="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horizontal="center" vertical="center"/>
    </xf>
    <xf numFmtId="0" fontId="0" fillId="4" borderId="48" xfId="0" applyFill="1" applyBorder="1" applyAlignment="1">
      <alignment horizontal="center" vertical="center"/>
    </xf>
    <xf numFmtId="0" fontId="0" fillId="4" borderId="49" xfId="0" applyFill="1" applyBorder="1" applyAlignment="1">
      <alignment horizontal="center" vertical="center"/>
    </xf>
    <xf numFmtId="0" fontId="0" fillId="4" borderId="50" xfId="0" applyFill="1" applyBorder="1" applyAlignment="1">
      <alignment horizontal="center" vertical="center"/>
    </xf>
    <xf numFmtId="0" fontId="3" fillId="0" borderId="52"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46" xfId="0" applyFont="1" applyBorder="1" applyAlignment="1">
      <alignment horizontal="center" vertical="center" wrapText="1"/>
    </xf>
    <xf numFmtId="14" fontId="27" fillId="0" borderId="29" xfId="0" applyNumberFormat="1" applyFont="1" applyBorder="1" applyAlignment="1">
      <alignment horizontal="center" vertical="center" wrapText="1"/>
    </xf>
    <xf numFmtId="0" fontId="0" fillId="0" borderId="0" xfId="0" applyAlignment="1">
      <alignment horizontal="center" vertical="center" wrapText="1"/>
    </xf>
    <xf numFmtId="0" fontId="29" fillId="0" borderId="29"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1"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9" xfId="0" applyFont="1" applyBorder="1" applyAlignment="1">
      <alignment horizontal="center" vertical="center" wrapText="1"/>
    </xf>
    <xf numFmtId="0" fontId="6" fillId="5" borderId="10"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31" fillId="0" borderId="30" xfId="0" applyFont="1" applyBorder="1" applyAlignment="1">
      <alignment horizontal="left" vertical="center" wrapText="1"/>
    </xf>
    <xf numFmtId="0" fontId="31" fillId="0" borderId="32" xfId="0" applyFont="1" applyBorder="1" applyAlignment="1">
      <alignment horizontal="left" vertical="center" wrapText="1"/>
    </xf>
    <xf numFmtId="0" fontId="31" fillId="0" borderId="25" xfId="0" applyFont="1" applyBorder="1" applyAlignment="1">
      <alignment horizontal="left" vertical="center" wrapText="1"/>
    </xf>
    <xf numFmtId="0" fontId="35" fillId="0" borderId="1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1" xfId="0" applyFont="1" applyBorder="1" applyAlignment="1">
      <alignment horizontal="center" vertical="center" wrapText="1"/>
    </xf>
    <xf numFmtId="2" fontId="6" fillId="0" borderId="15" xfId="0" applyNumberFormat="1" applyFont="1" applyBorder="1" applyAlignment="1">
      <alignment horizontal="center" vertical="center" wrapText="1"/>
    </xf>
    <xf numFmtId="14" fontId="27" fillId="0" borderId="15"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7" xfId="0" applyFont="1" applyBorder="1" applyAlignment="1">
      <alignment horizontal="left" vertical="center" wrapText="1"/>
    </xf>
    <xf numFmtId="0" fontId="27" fillId="0" borderId="63" xfId="0" applyFont="1" applyBorder="1" applyAlignment="1">
      <alignment horizontal="left" vertical="center" wrapText="1"/>
    </xf>
    <xf numFmtId="0" fontId="27" fillId="0" borderId="62" xfId="0" applyFont="1" applyBorder="1" applyAlignment="1">
      <alignment horizontal="left" vertical="center" wrapText="1"/>
    </xf>
    <xf numFmtId="14" fontId="27" fillId="0" borderId="30" xfId="0" applyNumberFormat="1" applyFont="1" applyBorder="1" applyAlignment="1">
      <alignment horizontal="center" vertical="center" wrapText="1"/>
    </xf>
    <xf numFmtId="14" fontId="27" fillId="0" borderId="32" xfId="0" applyNumberFormat="1" applyFont="1" applyBorder="1" applyAlignment="1">
      <alignment horizontal="center" vertical="center" wrapText="1"/>
    </xf>
    <xf numFmtId="14" fontId="27" fillId="0" borderId="21" xfId="0" applyNumberFormat="1" applyFont="1" applyBorder="1" applyAlignment="1">
      <alignment horizontal="center" vertical="center" wrapText="1"/>
    </xf>
    <xf numFmtId="0" fontId="0" fillId="0" borderId="0" xfId="0" applyAlignment="1">
      <alignment horizontal="center" vertical="center" wrapText="1"/>
    </xf>
    <xf numFmtId="0" fontId="44" fillId="0" borderId="0" xfId="0" applyFont="1" applyBorder="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horizontal="center" vertical="center"/>
    </xf>
    <xf numFmtId="0" fontId="0" fillId="7" borderId="0" xfId="0" applyFill="1" applyAlignment="1">
      <alignment horizontal="center" vertical="center"/>
    </xf>
    <xf numFmtId="14" fontId="27" fillId="0" borderId="45" xfId="0" applyNumberFormat="1" applyFont="1" applyBorder="1" applyAlignment="1">
      <alignment horizontal="center" vertical="center" wrapText="1"/>
    </xf>
    <xf numFmtId="14" fontId="27" fillId="0" borderId="47" xfId="0" applyNumberFormat="1" applyFont="1" applyBorder="1" applyAlignment="1">
      <alignment horizontal="center" vertical="center" wrapText="1"/>
    </xf>
    <xf numFmtId="14" fontId="27" fillId="0" borderId="46" xfId="0" applyNumberFormat="1" applyFont="1" applyBorder="1" applyAlignment="1">
      <alignment horizontal="center" vertical="center" wrapText="1"/>
    </xf>
    <xf numFmtId="0" fontId="0" fillId="8" borderId="0" xfId="0" applyFill="1" applyAlignment="1">
      <alignment horizontal="center" vertical="center" wrapText="1"/>
    </xf>
    <xf numFmtId="0" fontId="29" fillId="8" borderId="0" xfId="0" applyFont="1" applyFill="1" applyBorder="1" applyAlignment="1">
      <alignment horizontal="center" vertical="center" wrapText="1"/>
    </xf>
    <xf numFmtId="2" fontId="29" fillId="8" borderId="0" xfId="0" applyNumberFormat="1" applyFont="1" applyFill="1" applyBorder="1" applyAlignment="1">
      <alignment horizontal="center" vertical="center" wrapText="1"/>
    </xf>
    <xf numFmtId="0" fontId="0" fillId="8" borderId="0" xfId="0" applyFill="1" applyBorder="1" applyAlignment="1">
      <alignment vertical="center" wrapText="1"/>
    </xf>
    <xf numFmtId="0" fontId="0" fillId="8" borderId="0" xfId="0" applyFill="1" applyBorder="1" applyAlignment="1">
      <alignment horizontal="center" vertical="center" wrapText="1"/>
    </xf>
    <xf numFmtId="0" fontId="0" fillId="8" borderId="0" xfId="0" applyFill="1" applyAlignment="1">
      <alignment horizontal="center" vertical="center"/>
    </xf>
    <xf numFmtId="0" fontId="22" fillId="4" borderId="66" xfId="0" applyFont="1" applyFill="1" applyBorder="1" applyAlignment="1">
      <alignment horizontal="center"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0" fillId="8" borderId="0" xfId="0" applyFill="1" applyBorder="1" applyAlignment="1">
      <alignment horizontal="center" vertical="center"/>
    </xf>
    <xf numFmtId="0" fontId="44" fillId="8" borderId="0" xfId="0" applyFont="1" applyFill="1" applyAlignment="1">
      <alignment horizontal="center" vertical="center"/>
    </xf>
    <xf numFmtId="0" fontId="43" fillId="8" borderId="0" xfId="0" applyFont="1" applyFill="1" applyAlignment="1">
      <alignment horizontal="center" vertical="center"/>
    </xf>
    <xf numFmtId="0" fontId="0" fillId="8" borderId="0" xfId="0" applyFill="1" applyBorder="1" applyAlignment="1">
      <alignment horizontal="center" vertical="center" wrapText="1"/>
    </xf>
    <xf numFmtId="0" fontId="0" fillId="8" borderId="0" xfId="0" applyFill="1" applyAlignment="1">
      <alignment horizontal="center" vertical="center" wrapText="1"/>
    </xf>
    <xf numFmtId="0" fontId="0" fillId="8" borderId="0" xfId="0" applyFill="1" applyAlignment="1">
      <alignment horizontal="left" vertical="center" wrapText="1"/>
    </xf>
    <xf numFmtId="0" fontId="32" fillId="9" borderId="32" xfId="0" applyFont="1" applyFill="1" applyBorder="1" applyAlignment="1">
      <alignment horizontal="center" vertical="center" wrapText="1"/>
    </xf>
    <xf numFmtId="0" fontId="34" fillId="9" borderId="21" xfId="0" applyFont="1" applyFill="1" applyBorder="1" applyAlignment="1">
      <alignment horizontal="center" vertical="center" wrapText="1"/>
    </xf>
    <xf numFmtId="0" fontId="34" fillId="9" borderId="2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26" xfId="0" applyFont="1" applyFill="1" applyBorder="1" applyAlignment="1">
      <alignment horizontal="center" vertical="center" wrapText="1"/>
    </xf>
    <xf numFmtId="0" fontId="21" fillId="8" borderId="0" xfId="0" applyFont="1" applyFill="1" applyBorder="1" applyAlignment="1">
      <alignment vertical="center" wrapText="1"/>
    </xf>
    <xf numFmtId="0" fontId="0" fillId="8" borderId="0" xfId="0" applyFill="1" applyAlignment="1">
      <alignment horizontal="center" vertical="center" wrapText="1"/>
    </xf>
    <xf numFmtId="0" fontId="50" fillId="0" borderId="15" xfId="0" applyFont="1" applyBorder="1" applyAlignment="1">
      <alignment horizontal="center" vertical="center"/>
    </xf>
    <xf numFmtId="0" fontId="50" fillId="0" borderId="45" xfId="0" applyFont="1" applyBorder="1" applyAlignment="1">
      <alignment horizontal="center" vertical="center"/>
    </xf>
    <xf numFmtId="0" fontId="50" fillId="0" borderId="61" xfId="0" applyFont="1" applyBorder="1" applyAlignment="1">
      <alignment horizontal="center" vertical="center"/>
    </xf>
    <xf numFmtId="0" fontId="50" fillId="0" borderId="16" xfId="0" applyFont="1" applyBorder="1" applyAlignment="1">
      <alignment horizontal="center" vertical="center"/>
    </xf>
    <xf numFmtId="0" fontId="50" fillId="0" borderId="1" xfId="0" applyFont="1" applyBorder="1" applyAlignment="1">
      <alignment horizontal="center" vertical="center"/>
    </xf>
    <xf numFmtId="0" fontId="50" fillId="0" borderId="47" xfId="0" applyFont="1" applyBorder="1" applyAlignment="1">
      <alignment horizontal="center" vertical="center"/>
    </xf>
    <xf numFmtId="0" fontId="50" fillId="0" borderId="63" xfId="0" applyFont="1" applyBorder="1" applyAlignment="1">
      <alignment horizontal="center" vertical="center"/>
    </xf>
    <xf numFmtId="0" fontId="50" fillId="0" borderId="31" xfId="0" applyFont="1" applyBorder="1" applyAlignment="1">
      <alignment horizontal="center" vertical="center"/>
    </xf>
    <xf numFmtId="0" fontId="50" fillId="0" borderId="10" xfId="0" applyFont="1" applyBorder="1" applyAlignment="1">
      <alignment horizontal="center" vertical="center"/>
    </xf>
    <xf numFmtId="0" fontId="50" fillId="0" borderId="4" xfId="0" applyFont="1" applyBorder="1" applyAlignment="1">
      <alignment horizontal="center" vertical="center"/>
    </xf>
    <xf numFmtId="0" fontId="50" fillId="0" borderId="2" xfId="0" applyFont="1" applyBorder="1" applyAlignment="1">
      <alignment horizontal="center" vertical="center"/>
    </xf>
    <xf numFmtId="0" fontId="50" fillId="0" borderId="21" xfId="0" applyFont="1" applyBorder="1" applyAlignment="1">
      <alignment horizontal="center" vertical="center"/>
    </xf>
    <xf numFmtId="0" fontId="50" fillId="0" borderId="22" xfId="0" applyFont="1" applyBorder="1" applyAlignment="1">
      <alignment horizontal="center" vertical="center"/>
    </xf>
    <xf numFmtId="0" fontId="51" fillId="0" borderId="21" xfId="0" applyFont="1" applyBorder="1" applyAlignment="1">
      <alignment horizontal="center" vertical="center"/>
    </xf>
    <xf numFmtId="0" fontId="51" fillId="0" borderId="62" xfId="0" applyFont="1" applyBorder="1" applyAlignment="1">
      <alignment horizontal="center" vertical="center"/>
    </xf>
    <xf numFmtId="0" fontId="50" fillId="0" borderId="39" xfId="0" applyFont="1" applyBorder="1" applyAlignment="1">
      <alignment horizontal="center" vertical="center"/>
    </xf>
    <xf numFmtId="0" fontId="50" fillId="0" borderId="40" xfId="0" applyFont="1" applyBorder="1" applyAlignment="1">
      <alignment horizontal="center" vertical="center"/>
    </xf>
    <xf numFmtId="0" fontId="52" fillId="8" borderId="0" xfId="0" applyFont="1" applyFill="1" applyAlignment="1">
      <alignment horizontal="center" vertical="center" wrapText="1"/>
    </xf>
    <xf numFmtId="0" fontId="27" fillId="0" borderId="1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2" xfId="0" applyFont="1" applyBorder="1" applyAlignment="1">
      <alignment horizontal="center" vertical="center" wrapText="1"/>
    </xf>
    <xf numFmtId="0" fontId="10" fillId="0" borderId="0" xfId="0" applyFont="1" applyAlignment="1">
      <alignment horizontal="center" vertical="center" wrapText="1"/>
    </xf>
    <xf numFmtId="0" fontId="2" fillId="11" borderId="39"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2" fillId="11" borderId="55" xfId="0" applyFont="1" applyFill="1" applyBorder="1" applyAlignment="1">
      <alignment horizontal="center" vertical="center" wrapText="1"/>
    </xf>
    <xf numFmtId="0" fontId="7" fillId="11" borderId="29" xfId="0" applyFont="1" applyFill="1" applyBorder="1" applyAlignment="1">
      <alignment horizontal="center" vertical="center" wrapText="1"/>
    </xf>
    <xf numFmtId="0" fontId="7" fillId="11" borderId="30" xfId="0" applyFont="1" applyFill="1" applyBorder="1" applyAlignment="1">
      <alignment horizontal="center" vertical="center" wrapText="1"/>
    </xf>
    <xf numFmtId="0" fontId="49" fillId="11" borderId="53" xfId="0" applyFont="1" applyFill="1" applyBorder="1" applyAlignment="1">
      <alignment horizontal="center" vertical="center" wrapText="1"/>
    </xf>
    <xf numFmtId="0" fontId="50" fillId="11" borderId="38" xfId="0" applyFont="1" applyFill="1" applyBorder="1" applyAlignment="1">
      <alignment horizontal="center" vertical="center" wrapText="1"/>
    </xf>
    <xf numFmtId="0" fontId="50" fillId="11" borderId="39" xfId="0" applyFont="1" applyFill="1" applyBorder="1" applyAlignment="1">
      <alignment horizontal="center" vertical="center" wrapText="1"/>
    </xf>
    <xf numFmtId="0" fontId="50" fillId="11" borderId="23" xfId="0" applyFont="1" applyFill="1" applyBorder="1" applyAlignment="1">
      <alignment horizontal="center" vertical="center" wrapText="1"/>
    </xf>
    <xf numFmtId="0" fontId="50" fillId="11" borderId="54" xfId="0" applyFont="1" applyFill="1" applyBorder="1" applyAlignment="1">
      <alignment horizontal="center" vertical="center" wrapText="1"/>
    </xf>
    <xf numFmtId="0" fontId="50" fillId="11" borderId="55" xfId="0" applyFont="1" applyFill="1" applyBorder="1" applyAlignment="1">
      <alignment horizontal="center" vertical="center" wrapText="1"/>
    </xf>
    <xf numFmtId="0" fontId="53" fillId="12" borderId="29" xfId="0" applyFont="1" applyFill="1" applyBorder="1" applyAlignment="1">
      <alignment horizontal="center" vertical="center"/>
    </xf>
    <xf numFmtId="0" fontId="45" fillId="12" borderId="15" xfId="0" applyFont="1" applyFill="1" applyBorder="1" applyAlignment="1">
      <alignment horizontal="center" vertical="center"/>
    </xf>
    <xf numFmtId="0" fontId="53" fillId="12" borderId="30" xfId="0" applyFont="1" applyFill="1" applyBorder="1" applyAlignment="1">
      <alignment horizontal="center" vertical="center"/>
    </xf>
    <xf numFmtId="0" fontId="45" fillId="12" borderId="1" xfId="0" applyFont="1" applyFill="1" applyBorder="1" applyAlignment="1">
      <alignment horizontal="center" vertical="center"/>
    </xf>
    <xf numFmtId="0" fontId="53" fillId="12" borderId="26" xfId="0" applyFont="1" applyFill="1" applyBorder="1" applyAlignment="1">
      <alignment horizontal="center" vertical="center"/>
    </xf>
    <xf numFmtId="0" fontId="45" fillId="12" borderId="10" xfId="0" applyFont="1" applyFill="1" applyBorder="1" applyAlignment="1">
      <alignment horizontal="center" vertical="center"/>
    </xf>
    <xf numFmtId="0" fontId="53" fillId="12" borderId="21" xfId="0" applyFont="1" applyFill="1" applyBorder="1" applyAlignment="1">
      <alignment horizontal="center" vertical="center"/>
    </xf>
    <xf numFmtId="0" fontId="45" fillId="12" borderId="21" xfId="0" applyFont="1" applyFill="1" applyBorder="1" applyAlignment="1">
      <alignment horizontal="center" vertical="center"/>
    </xf>
    <xf numFmtId="0" fontId="45" fillId="12" borderId="38" xfId="0" applyFont="1" applyFill="1" applyBorder="1" applyAlignment="1">
      <alignment horizontal="center" vertical="center"/>
    </xf>
    <xf numFmtId="0" fontId="45" fillId="12" borderId="39" xfId="0" applyFont="1" applyFill="1" applyBorder="1" applyAlignment="1">
      <alignment horizontal="center" vertical="center"/>
    </xf>
    <xf numFmtId="0" fontId="45" fillId="12" borderId="40" xfId="0" applyFont="1" applyFill="1" applyBorder="1" applyAlignment="1">
      <alignment horizontal="center" vertical="center"/>
    </xf>
    <xf numFmtId="0" fontId="53" fillId="12" borderId="38" xfId="0" applyFont="1" applyFill="1" applyBorder="1" applyAlignment="1">
      <alignment horizontal="center" vertical="center"/>
    </xf>
    <xf numFmtId="0" fontId="53" fillId="12" borderId="66" xfId="0" applyFont="1" applyFill="1" applyBorder="1" applyAlignment="1">
      <alignment horizontal="center" vertical="center"/>
    </xf>
    <xf numFmtId="0" fontId="7" fillId="0" borderId="25" xfId="0" applyFont="1" applyBorder="1" applyAlignment="1">
      <alignment horizontal="left" vertical="center" wrapText="1"/>
    </xf>
    <xf numFmtId="0" fontId="10" fillId="0" borderId="1" xfId="0" applyFont="1" applyBorder="1" applyAlignment="1">
      <alignment horizontal="center" vertical="center"/>
    </xf>
    <xf numFmtId="0" fontId="58" fillId="12" borderId="38" xfId="0" applyFont="1" applyFill="1" applyBorder="1" applyAlignment="1">
      <alignment horizontal="center" vertical="center"/>
    </xf>
    <xf numFmtId="0" fontId="58" fillId="12" borderId="39" xfId="0" applyFont="1" applyFill="1" applyBorder="1" applyAlignment="1">
      <alignment horizontal="center" vertical="center"/>
    </xf>
    <xf numFmtId="0" fontId="58" fillId="12" borderId="40" xfId="0" applyFont="1" applyFill="1" applyBorder="1" applyAlignment="1">
      <alignment horizontal="center" vertical="center"/>
    </xf>
    <xf numFmtId="0" fontId="2" fillId="0" borderId="29" xfId="0" applyFont="1" applyBorder="1" applyAlignment="1">
      <alignment horizontal="left" vertical="center"/>
    </xf>
    <xf numFmtId="0" fontId="10" fillId="0" borderId="15" xfId="0" applyFont="1" applyBorder="1" applyAlignment="1">
      <alignment horizontal="center" vertical="center"/>
    </xf>
    <xf numFmtId="0" fontId="30" fillId="0" borderId="16" xfId="0" applyFont="1" applyBorder="1" applyAlignment="1">
      <alignment horizontal="center" vertical="center"/>
    </xf>
    <xf numFmtId="0" fontId="2" fillId="0" borderId="30" xfId="0" applyFont="1" applyBorder="1" applyAlignment="1">
      <alignment horizontal="left" vertical="center"/>
    </xf>
    <xf numFmtId="0" fontId="30" fillId="0" borderId="31" xfId="0" applyFont="1" applyBorder="1" applyAlignment="1">
      <alignment horizontal="center" vertical="center"/>
    </xf>
    <xf numFmtId="0" fontId="2" fillId="0" borderId="32" xfId="0" applyFont="1" applyBorder="1" applyAlignment="1">
      <alignment horizontal="left" vertical="center"/>
    </xf>
    <xf numFmtId="0" fontId="10" fillId="0" borderId="21" xfId="0" applyFont="1" applyBorder="1" applyAlignment="1">
      <alignment horizontal="center" vertical="center"/>
    </xf>
    <xf numFmtId="0" fontId="30" fillId="0" borderId="22" xfId="0" applyFont="1" applyBorder="1" applyAlignment="1">
      <alignment horizontal="center" vertical="center"/>
    </xf>
    <xf numFmtId="0" fontId="59" fillId="12" borderId="29" xfId="0" applyFont="1" applyFill="1" applyBorder="1" applyAlignment="1">
      <alignment horizontal="center" vertical="center"/>
    </xf>
    <xf numFmtId="0" fontId="59" fillId="12" borderId="16" xfId="0" applyFont="1" applyFill="1" applyBorder="1" applyAlignment="1">
      <alignment horizontal="center" vertical="center"/>
    </xf>
    <xf numFmtId="0" fontId="27" fillId="12" borderId="38" xfId="0" applyFont="1" applyFill="1" applyBorder="1" applyAlignment="1">
      <alignment horizontal="center" vertical="center"/>
    </xf>
    <xf numFmtId="0" fontId="27" fillId="12" borderId="40" xfId="0" applyFont="1" applyFill="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51" xfId="0" applyFont="1" applyBorder="1" applyAlignment="1">
      <alignment horizontal="center" vertical="center"/>
    </xf>
    <xf numFmtId="0" fontId="0" fillId="8" borderId="0" xfId="0" applyFill="1" applyAlignment="1">
      <alignment vertical="center"/>
    </xf>
    <xf numFmtId="0" fontId="61" fillId="2" borderId="15" xfId="0" applyFont="1" applyFill="1" applyBorder="1" applyAlignment="1">
      <alignment horizontal="center" vertical="center"/>
    </xf>
    <xf numFmtId="0" fontId="61" fillId="2" borderId="1" xfId="0" applyFont="1" applyFill="1" applyBorder="1" applyAlignment="1">
      <alignment horizontal="center" vertical="center"/>
    </xf>
    <xf numFmtId="0" fontId="61" fillId="2" borderId="21" xfId="0" applyFont="1" applyFill="1" applyBorder="1" applyAlignment="1">
      <alignment horizontal="center" vertical="center"/>
    </xf>
    <xf numFmtId="0" fontId="62" fillId="2" borderId="29" xfId="0" applyFont="1" applyFill="1" applyBorder="1" applyAlignment="1">
      <alignment horizontal="center" vertical="center"/>
    </xf>
    <xf numFmtId="0" fontId="62" fillId="2" borderId="30" xfId="0" applyFont="1" applyFill="1" applyBorder="1" applyAlignment="1">
      <alignment horizontal="center" vertical="center"/>
    </xf>
    <xf numFmtId="0" fontId="62" fillId="2" borderId="32" xfId="0" applyFont="1" applyFill="1" applyBorder="1" applyAlignment="1">
      <alignment horizontal="center" vertical="center"/>
    </xf>
    <xf numFmtId="0" fontId="62" fillId="2" borderId="16" xfId="0" applyFont="1" applyFill="1" applyBorder="1" applyAlignment="1">
      <alignment horizontal="center" vertical="center"/>
    </xf>
    <xf numFmtId="0" fontId="62" fillId="2" borderId="31" xfId="0" applyFont="1" applyFill="1" applyBorder="1" applyAlignment="1">
      <alignment horizontal="center" vertical="center"/>
    </xf>
    <xf numFmtId="0" fontId="62" fillId="2" borderId="22" xfId="0" applyFont="1" applyFill="1" applyBorder="1" applyAlignment="1">
      <alignment horizontal="center" vertical="center"/>
    </xf>
    <xf numFmtId="0" fontId="38" fillId="0" borderId="0" xfId="0" applyFont="1" applyBorder="1" applyAlignment="1">
      <alignment horizontal="center" vertical="top" wrapText="1"/>
    </xf>
    <xf numFmtId="0" fontId="38" fillId="0" borderId="19" xfId="0" applyFont="1" applyBorder="1" applyAlignment="1">
      <alignment horizontal="center" vertical="top" wrapText="1"/>
    </xf>
    <xf numFmtId="0" fontId="39" fillId="9" borderId="53" xfId="0" applyFont="1" applyFill="1" applyBorder="1" applyAlignment="1">
      <alignment horizontal="left" vertical="center" wrapText="1"/>
    </xf>
    <xf numFmtId="0" fontId="39" fillId="9" borderId="42" xfId="0" applyFont="1" applyFill="1" applyBorder="1" applyAlignment="1">
      <alignment horizontal="left" vertical="center" wrapText="1"/>
    </xf>
    <xf numFmtId="0" fontId="39" fillId="9" borderId="19" xfId="0" applyFont="1" applyFill="1" applyBorder="1" applyAlignment="1">
      <alignment horizontal="left" vertical="center" wrapText="1"/>
    </xf>
    <xf numFmtId="0" fontId="39" fillId="9" borderId="50" xfId="0" applyFont="1" applyFill="1" applyBorder="1" applyAlignment="1">
      <alignment horizontal="left" vertical="center" wrapText="1"/>
    </xf>
    <xf numFmtId="0" fontId="46" fillId="9" borderId="45" xfId="0" applyFont="1" applyFill="1" applyBorder="1" applyAlignment="1">
      <alignment horizontal="center" vertical="center" wrapText="1"/>
    </xf>
    <xf numFmtId="0" fontId="46" fillId="9" borderId="15" xfId="0" applyFont="1" applyFill="1" applyBorder="1" applyAlignment="1">
      <alignment horizontal="center" vertical="center" wrapText="1"/>
    </xf>
    <xf numFmtId="0" fontId="46" fillId="9" borderId="16" xfId="0" applyFont="1" applyFill="1" applyBorder="1" applyAlignment="1">
      <alignment horizontal="center" vertical="center" wrapText="1"/>
    </xf>
    <xf numFmtId="0" fontId="46" fillId="9" borderId="29" xfId="0" applyFont="1" applyFill="1" applyBorder="1" applyAlignment="1">
      <alignment horizontal="center" vertical="center" wrapText="1"/>
    </xf>
    <xf numFmtId="0" fontId="33" fillId="9" borderId="64" xfId="0" applyFont="1" applyFill="1" applyBorder="1" applyAlignment="1">
      <alignment horizontal="center" vertical="center" wrapText="1"/>
    </xf>
    <xf numFmtId="0" fontId="33" fillId="9" borderId="47" xfId="0" applyFont="1" applyFill="1" applyBorder="1" applyAlignment="1">
      <alignment horizontal="center" vertical="center" wrapText="1"/>
    </xf>
    <xf numFmtId="14" fontId="42" fillId="9" borderId="63" xfId="0" applyNumberFormat="1" applyFont="1" applyFill="1" applyBorder="1" applyAlignment="1">
      <alignment horizontal="center" vertical="center" wrapText="1"/>
    </xf>
    <xf numFmtId="0" fontId="42" fillId="9" borderId="65" xfId="0" applyFont="1" applyFill="1" applyBorder="1" applyAlignment="1">
      <alignment horizontal="center" vertical="center" wrapText="1"/>
    </xf>
    <xf numFmtId="0" fontId="20" fillId="9" borderId="64" xfId="0" applyFont="1" applyFill="1" applyBorder="1" applyAlignment="1">
      <alignment horizontal="center" vertical="center" wrapText="1"/>
    </xf>
    <xf numFmtId="0" fontId="20" fillId="9" borderId="47"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6" fillId="9" borderId="52" xfId="0" applyFont="1" applyFill="1" applyBorder="1" applyAlignment="1">
      <alignment horizontal="center" vertical="center" wrapText="1"/>
    </xf>
    <xf numFmtId="0" fontId="46" fillId="9" borderId="59" xfId="0" applyFont="1" applyFill="1" applyBorder="1" applyAlignment="1">
      <alignment horizontal="center" vertical="center" wrapText="1"/>
    </xf>
    <xf numFmtId="0" fontId="46" fillId="9" borderId="8" xfId="0" applyFont="1" applyFill="1" applyBorder="1" applyAlignment="1">
      <alignment horizontal="center" vertical="center" wrapText="1"/>
    </xf>
    <xf numFmtId="0" fontId="46" fillId="9" borderId="57" xfId="0" applyFont="1" applyFill="1" applyBorder="1" applyAlignment="1">
      <alignment horizontal="center" vertical="center" wrapText="1"/>
    </xf>
    <xf numFmtId="0" fontId="20" fillId="0" borderId="19" xfId="0" applyFont="1" applyBorder="1" applyAlignment="1">
      <alignment horizontal="center" vertical="top"/>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60" fillId="9" borderId="11" xfId="0" applyFont="1" applyFill="1" applyBorder="1" applyAlignment="1">
      <alignment horizontal="center" vertical="center" wrapText="1"/>
    </xf>
    <xf numFmtId="0" fontId="60" fillId="9" borderId="13" xfId="0" applyFont="1" applyFill="1" applyBorder="1" applyAlignment="1">
      <alignment horizontal="center" vertical="center" wrapText="1"/>
    </xf>
    <xf numFmtId="0" fontId="60" fillId="9" borderId="52" xfId="0" applyFont="1" applyFill="1" applyBorder="1" applyAlignment="1">
      <alignment horizontal="center" vertical="center" wrapText="1"/>
    </xf>
    <xf numFmtId="0" fontId="60" fillId="9" borderId="56" xfId="0" applyFont="1" applyFill="1" applyBorder="1" applyAlignment="1">
      <alignment horizontal="center" vertical="center" wrapText="1"/>
    </xf>
    <xf numFmtId="0" fontId="60" fillId="9" borderId="0" xfId="0" applyFont="1" applyFill="1" applyBorder="1" applyAlignment="1">
      <alignment horizontal="center" vertical="center" wrapText="1"/>
    </xf>
    <xf numFmtId="0" fontId="60" fillId="9" borderId="49" xfId="0" applyFont="1" applyFill="1" applyBorder="1" applyAlignment="1">
      <alignment horizontal="center" vertical="center" wrapText="1"/>
    </xf>
    <xf numFmtId="0" fontId="60" fillId="9" borderId="17" xfId="0" applyFont="1" applyFill="1" applyBorder="1" applyAlignment="1">
      <alignment horizontal="center" vertical="center" wrapText="1"/>
    </xf>
    <xf numFmtId="0" fontId="60" fillId="9" borderId="19" xfId="0" applyFont="1" applyFill="1" applyBorder="1" applyAlignment="1">
      <alignment horizontal="center" vertical="center" wrapText="1"/>
    </xf>
    <xf numFmtId="0" fontId="60" fillId="9" borderId="50" xfId="0" applyFont="1" applyFill="1" applyBorder="1" applyAlignment="1">
      <alignment horizontal="center" vertical="center" wrapText="1"/>
    </xf>
    <xf numFmtId="0" fontId="7" fillId="4" borderId="38" xfId="0" applyFont="1" applyFill="1" applyBorder="1" applyAlignment="1">
      <alignment horizontal="left" vertical="center" wrapText="1"/>
    </xf>
    <xf numFmtId="0" fontId="7" fillId="4" borderId="39" xfId="0" applyFont="1" applyFill="1" applyBorder="1" applyAlignment="1">
      <alignment horizontal="left" vertical="center" wrapText="1"/>
    </xf>
    <xf numFmtId="0" fontId="41" fillId="0" borderId="39" xfId="0" applyNumberFormat="1" applyFont="1" applyBorder="1" applyAlignment="1">
      <alignment horizontal="center" vertical="center" wrapText="1"/>
    </xf>
    <xf numFmtId="0" fontId="41" fillId="0" borderId="40" xfId="0" applyNumberFormat="1" applyFont="1" applyBorder="1" applyAlignment="1">
      <alignment horizontal="center" vertical="center" wrapText="1"/>
    </xf>
    <xf numFmtId="0" fontId="7" fillId="11" borderId="23" xfId="0" applyFont="1" applyFill="1" applyBorder="1" applyAlignment="1">
      <alignment horizontal="left" vertical="center" wrapText="1"/>
    </xf>
    <xf numFmtId="0" fontId="7" fillId="11" borderId="54" xfId="0" applyFont="1" applyFill="1" applyBorder="1" applyAlignment="1">
      <alignment horizontal="left" vertical="center" wrapText="1"/>
    </xf>
    <xf numFmtId="165" fontId="24" fillId="0" borderId="54" xfId="0" applyNumberFormat="1" applyFont="1" applyBorder="1" applyAlignment="1">
      <alignment horizontal="center" vertical="center" wrapText="1"/>
    </xf>
    <xf numFmtId="165" fontId="24" fillId="0" borderId="55" xfId="0" applyNumberFormat="1" applyFont="1" applyBorder="1" applyAlignment="1">
      <alignment horizontal="center" vertical="center" wrapText="1"/>
    </xf>
    <xf numFmtId="165" fontId="24" fillId="0" borderId="1" xfId="0" applyNumberFormat="1" applyFont="1" applyBorder="1" applyAlignment="1">
      <alignment horizontal="center" vertical="center" wrapText="1"/>
    </xf>
    <xf numFmtId="165" fontId="24" fillId="0" borderId="3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165" fontId="24" fillId="0" borderId="21" xfId="0" applyNumberFormat="1" applyFont="1" applyBorder="1" applyAlignment="1">
      <alignment horizontal="center" vertical="center" wrapText="1"/>
    </xf>
    <xf numFmtId="165" fontId="24" fillId="0" borderId="22" xfId="0" applyNumberFormat="1" applyFont="1" applyBorder="1" applyAlignment="1">
      <alignment horizontal="center" vertical="center" wrapText="1"/>
    </xf>
    <xf numFmtId="0" fontId="7" fillId="0" borderId="25" xfId="0" applyFont="1" applyBorder="1" applyAlignment="1">
      <alignment horizontal="left" vertical="center" wrapText="1"/>
    </xf>
    <xf numFmtId="0" fontId="7" fillId="0" borderId="37" xfId="0" applyFont="1" applyBorder="1" applyAlignment="1">
      <alignment horizontal="left" vertical="center" wrapText="1"/>
    </xf>
    <xf numFmtId="0" fontId="7" fillId="0" borderId="30" xfId="0" applyFont="1" applyBorder="1" applyAlignment="1">
      <alignment horizontal="left" vertical="center" wrapText="1"/>
    </xf>
    <xf numFmtId="0" fontId="7" fillId="0" borderId="1" xfId="0" applyFont="1" applyBorder="1" applyAlignment="1">
      <alignment horizontal="left" vertical="center" wrapText="1"/>
    </xf>
    <xf numFmtId="0" fontId="7" fillId="0" borderId="32" xfId="0" applyFont="1" applyBorder="1" applyAlignment="1">
      <alignment horizontal="left" vertical="center" wrapText="1"/>
    </xf>
    <xf numFmtId="0" fontId="7" fillId="0" borderId="21" xfId="0" applyFont="1" applyBorder="1" applyAlignment="1">
      <alignment horizontal="left" vertical="center" wrapText="1"/>
    </xf>
    <xf numFmtId="165" fontId="24" fillId="0" borderId="37" xfId="0" applyNumberFormat="1" applyFont="1" applyBorder="1" applyAlignment="1">
      <alignment horizontal="center" vertical="center" wrapText="1"/>
    </xf>
    <xf numFmtId="165" fontId="24" fillId="0" borderId="51"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 fillId="11" borderId="53" xfId="0" applyFont="1" applyFill="1" applyBorder="1" applyAlignment="1">
      <alignment horizontal="center" vertical="center" wrapText="1"/>
    </xf>
    <xf numFmtId="0" fontId="2" fillId="11" borderId="43" xfId="0" applyFont="1" applyFill="1" applyBorder="1" applyAlignment="1">
      <alignment horizontal="center" vertical="center" wrapText="1"/>
    </xf>
    <xf numFmtId="0" fontId="57" fillId="0" borderId="15" xfId="0" applyFont="1" applyBorder="1" applyAlignment="1">
      <alignment horizontal="center" vertical="center" wrapText="1"/>
    </xf>
    <xf numFmtId="0" fontId="7" fillId="11" borderId="15" xfId="0" applyFont="1" applyFill="1" applyBorder="1" applyAlignment="1">
      <alignment horizontal="center" vertical="center" wrapText="1"/>
    </xf>
    <xf numFmtId="0" fontId="57" fillId="0" borderId="16" xfId="0" applyFont="1" applyBorder="1" applyAlignment="1">
      <alignment horizontal="center" vertical="center" wrapText="1"/>
    </xf>
    <xf numFmtId="0" fontId="57" fillId="0" borderId="1" xfId="0" applyFont="1" applyBorder="1" applyAlignment="1">
      <alignment horizontal="center" vertical="center" wrapText="1"/>
    </xf>
    <xf numFmtId="0" fontId="7" fillId="11" borderId="1" xfId="0" applyFont="1" applyFill="1" applyBorder="1" applyAlignment="1">
      <alignment horizontal="center" vertical="center" wrapText="1"/>
    </xf>
    <xf numFmtId="0" fontId="57" fillId="0" borderId="31" xfId="0" applyFont="1" applyBorder="1" applyAlignment="1">
      <alignment horizontal="center" vertical="center" wrapText="1"/>
    </xf>
    <xf numFmtId="0" fontId="7" fillId="11" borderId="32" xfId="0" applyFont="1" applyFill="1" applyBorder="1" applyAlignment="1">
      <alignment horizontal="center" vertical="center" wrapText="1"/>
    </xf>
    <xf numFmtId="0" fontId="7" fillId="11" borderId="21" xfId="0" applyFont="1" applyFill="1" applyBorder="1" applyAlignment="1">
      <alignment horizontal="center" vertical="center" wrapText="1"/>
    </xf>
    <xf numFmtId="0" fontId="57" fillId="0" borderId="21" xfId="0" applyFont="1" applyBorder="1" applyAlignment="1">
      <alignment horizontal="center" vertical="center" wrapText="1"/>
    </xf>
    <xf numFmtId="0" fontId="57" fillId="0" borderId="22" xfId="0" applyFont="1" applyBorder="1" applyAlignment="1">
      <alignment horizontal="center" vertical="center" wrapText="1"/>
    </xf>
    <xf numFmtId="0" fontId="2" fillId="11" borderId="11"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40" fillId="6" borderId="11"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40" fillId="6" borderId="52" xfId="0" applyFont="1" applyFill="1" applyBorder="1" applyAlignment="1">
      <alignment horizontal="center" vertical="center" wrapText="1"/>
    </xf>
    <xf numFmtId="0" fontId="40" fillId="6" borderId="56"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49" xfId="0" applyFont="1" applyFill="1" applyBorder="1" applyAlignment="1">
      <alignment horizontal="center" vertical="center" wrapText="1"/>
    </xf>
    <xf numFmtId="0" fontId="40" fillId="6" borderId="17" xfId="0" applyFont="1" applyFill="1" applyBorder="1" applyAlignment="1">
      <alignment horizontal="center" vertical="center" wrapText="1"/>
    </xf>
    <xf numFmtId="0" fontId="40" fillId="6" borderId="19" xfId="0" applyFont="1" applyFill="1" applyBorder="1" applyAlignment="1">
      <alignment horizontal="center" vertical="center" wrapText="1"/>
    </xf>
    <xf numFmtId="0" fontId="40" fillId="6" borderId="50" xfId="0" applyFont="1" applyFill="1" applyBorder="1" applyAlignment="1">
      <alignment horizontal="center" vertical="center" wrapText="1"/>
    </xf>
    <xf numFmtId="0" fontId="48" fillId="0" borderId="0" xfId="0" applyFont="1" applyBorder="1" applyAlignment="1">
      <alignment horizontal="center" vertical="center"/>
    </xf>
    <xf numFmtId="0" fontId="47" fillId="0" borderId="0" xfId="0" applyFont="1" applyAlignment="1">
      <alignment horizontal="center" vertical="top"/>
    </xf>
    <xf numFmtId="0" fontId="48" fillId="0" borderId="19" xfId="0" applyFont="1" applyBorder="1" applyAlignment="1">
      <alignment horizontal="center" vertical="top"/>
    </xf>
    <xf numFmtId="0" fontId="54" fillId="10" borderId="53" xfId="0" applyFont="1" applyFill="1" applyBorder="1" applyAlignment="1">
      <alignment horizontal="center" vertical="center" wrapText="1"/>
    </xf>
    <xf numFmtId="0" fontId="54" fillId="10" borderId="42" xfId="0" applyFont="1" applyFill="1" applyBorder="1" applyAlignment="1">
      <alignment horizontal="center" vertical="center" wrapText="1"/>
    </xf>
    <xf numFmtId="0" fontId="54" fillId="10" borderId="44" xfId="0" applyFont="1" applyFill="1" applyBorder="1" applyAlignment="1">
      <alignment horizontal="center" vertical="center" wrapText="1"/>
    </xf>
    <xf numFmtId="0" fontId="55" fillId="12" borderId="29" xfId="0" applyFont="1" applyFill="1" applyBorder="1" applyAlignment="1">
      <alignment horizontal="center" vertical="center"/>
    </xf>
    <xf numFmtId="0" fontId="55" fillId="12" borderId="15" xfId="0" applyFont="1" applyFill="1" applyBorder="1" applyAlignment="1">
      <alignment horizontal="center" vertical="center"/>
    </xf>
    <xf numFmtId="0" fontId="55" fillId="12" borderId="16" xfId="0" applyFont="1" applyFill="1" applyBorder="1" applyAlignment="1">
      <alignment horizontal="center" vertical="center"/>
    </xf>
    <xf numFmtId="0" fontId="42" fillId="12" borderId="32" xfId="0" applyFont="1" applyFill="1" applyBorder="1" applyAlignment="1">
      <alignment horizontal="center" vertical="center"/>
    </xf>
    <xf numFmtId="0" fontId="42" fillId="12" borderId="21" xfId="0" applyFont="1" applyFill="1" applyBorder="1" applyAlignment="1">
      <alignment horizontal="center" vertical="center"/>
    </xf>
    <xf numFmtId="0" fontId="42" fillId="12" borderId="22" xfId="0" applyFont="1" applyFill="1" applyBorder="1" applyAlignment="1">
      <alignment horizontal="center" vertical="center"/>
    </xf>
    <xf numFmtId="0" fontId="1" fillId="0" borderId="19" xfId="0" applyFont="1" applyBorder="1" applyAlignment="1">
      <alignment horizontal="center" vertical="top" wrapText="1"/>
    </xf>
    <xf numFmtId="0" fontId="2" fillId="3" borderId="11"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164" fontId="3" fillId="3" borderId="19" xfId="0" applyNumberFormat="1" applyFont="1" applyFill="1" applyBorder="1" applyAlignment="1">
      <alignment horizontal="center" vertical="center" wrapText="1"/>
    </xf>
    <xf numFmtId="164" fontId="3" fillId="3" borderId="20"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164" fontId="4" fillId="0" borderId="15"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0" fontId="6" fillId="0" borderId="5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7" xfId="0" applyFont="1" applyBorder="1" applyAlignment="1">
      <alignment horizontal="center" vertical="center" wrapText="1"/>
    </xf>
    <xf numFmtId="164" fontId="4" fillId="0" borderId="37"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6" fillId="0" borderId="3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2" fillId="4" borderId="11"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22" xfId="0" applyFont="1" applyFill="1" applyBorder="1" applyAlignment="1">
      <alignment horizontal="center" vertical="center" wrapText="1"/>
    </xf>
    <xf numFmtId="164" fontId="3" fillId="4" borderId="18" xfId="0" applyNumberFormat="1" applyFont="1" applyFill="1" applyBorder="1" applyAlignment="1">
      <alignment horizontal="center" vertical="center" wrapText="1"/>
    </xf>
    <xf numFmtId="164" fontId="3" fillId="4" borderId="19" xfId="0" applyNumberFormat="1" applyFont="1" applyFill="1" applyBorder="1" applyAlignment="1">
      <alignment horizontal="center" vertical="center" wrapText="1"/>
    </xf>
    <xf numFmtId="164" fontId="3" fillId="4" borderId="20" xfId="0" applyNumberFormat="1"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9" fillId="0" borderId="19" xfId="0" applyFont="1" applyBorder="1" applyAlignment="1">
      <alignment horizontal="center" vertical="top"/>
    </xf>
    <xf numFmtId="0" fontId="58" fillId="12" borderId="23" xfId="0" applyFont="1" applyFill="1" applyBorder="1" applyAlignment="1">
      <alignment horizontal="center" vertical="center"/>
    </xf>
    <xf numFmtId="0" fontId="58" fillId="12" borderId="54" xfId="0" applyFont="1" applyFill="1" applyBorder="1" applyAlignment="1">
      <alignment horizontal="center" vertical="center"/>
    </xf>
    <xf numFmtId="0" fontId="58" fillId="12" borderId="55" xfId="0" applyFont="1" applyFill="1"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15" xfId="0" applyBorder="1" applyAlignment="1">
      <alignment horizontal="center" vertical="center"/>
    </xf>
    <xf numFmtId="0" fontId="19" fillId="0" borderId="0" xfId="0" applyFont="1" applyAlignment="1">
      <alignment horizontal="center" vertical="center"/>
    </xf>
    <xf numFmtId="0" fontId="16" fillId="4" borderId="11" xfId="0" applyFont="1" applyFill="1" applyBorder="1" applyAlignment="1">
      <alignment horizontal="center" vertical="center"/>
    </xf>
    <xf numFmtId="0" fontId="16" fillId="4" borderId="56"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54"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55"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6" xfId="0" applyFont="1" applyFill="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wrapText="1"/>
    </xf>
    <xf numFmtId="0" fontId="0" fillId="8" borderId="0" xfId="0" applyFill="1" applyBorder="1" applyAlignment="1">
      <alignment horizontal="center" vertical="center" wrapText="1"/>
    </xf>
    <xf numFmtId="0" fontId="29" fillId="0" borderId="1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1"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60" xfId="0" applyFont="1" applyBorder="1" applyAlignment="1">
      <alignment horizontal="center" vertical="center" wrapText="1"/>
    </xf>
    <xf numFmtId="0" fontId="0" fillId="8" borderId="0" xfId="0" applyFill="1" applyAlignment="1">
      <alignment horizontal="center" vertical="center" wrapText="1"/>
    </xf>
    <xf numFmtId="1" fontId="28" fillId="0" borderId="29" xfId="0" applyNumberFormat="1" applyFont="1" applyBorder="1" applyAlignment="1">
      <alignment horizontal="center" vertical="center" wrapText="1"/>
    </xf>
    <xf numFmtId="1" fontId="28" fillId="0" borderId="30" xfId="0" applyNumberFormat="1" applyFont="1" applyBorder="1" applyAlignment="1">
      <alignment horizontal="center" vertical="center" wrapText="1"/>
    </xf>
    <xf numFmtId="1" fontId="28" fillId="0" borderId="32" xfId="0" applyNumberFormat="1" applyFont="1" applyBorder="1" applyAlignment="1">
      <alignment horizontal="center" vertical="center" wrapText="1"/>
    </xf>
    <xf numFmtId="0" fontId="28" fillId="0" borderId="1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1" xfId="0" applyFont="1" applyBorder="1" applyAlignment="1">
      <alignment horizontal="center" vertical="center" wrapText="1"/>
    </xf>
    <xf numFmtId="164" fontId="30" fillId="0" borderId="15" xfId="0" applyNumberFormat="1" applyFont="1" applyBorder="1" applyAlignment="1">
      <alignment horizontal="center" vertical="center" wrapText="1"/>
    </xf>
    <xf numFmtId="164" fontId="30" fillId="0" borderId="1" xfId="0" applyNumberFormat="1" applyFont="1" applyBorder="1" applyAlignment="1">
      <alignment horizontal="center" vertical="center" wrapText="1"/>
    </xf>
    <xf numFmtId="164" fontId="30" fillId="0" borderId="21" xfId="0" applyNumberFormat="1" applyFont="1" applyBorder="1" applyAlignment="1">
      <alignment horizontal="center" vertical="center" wrapText="1"/>
    </xf>
    <xf numFmtId="0" fontId="28" fillId="8" borderId="0" xfId="0" applyFont="1" applyFill="1" applyBorder="1" applyAlignment="1">
      <alignment horizontal="center" vertical="center" wrapText="1"/>
    </xf>
    <xf numFmtId="0" fontId="29" fillId="8" borderId="0" xfId="0" applyFont="1" applyFill="1" applyBorder="1" applyAlignment="1">
      <alignment horizontal="center" vertical="center" wrapText="1"/>
    </xf>
    <xf numFmtId="164" fontId="30" fillId="8" borderId="0" xfId="0" applyNumberFormat="1" applyFont="1" applyFill="1" applyBorder="1" applyAlignment="1">
      <alignment horizontal="center" vertical="center" wrapText="1"/>
    </xf>
    <xf numFmtId="0" fontId="0" fillId="0" borderId="16" xfId="0" applyBorder="1" applyAlignment="1">
      <alignment horizontal="center" vertical="center" wrapText="1"/>
    </xf>
    <xf numFmtId="0" fontId="0" fillId="0" borderId="31" xfId="0" applyBorder="1" applyAlignment="1">
      <alignment horizontal="center" vertical="center" wrapText="1"/>
    </xf>
    <xf numFmtId="0" fontId="0" fillId="0" borderId="22" xfId="0"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36" fillId="6" borderId="5" xfId="0" applyFont="1" applyFill="1" applyBorder="1" applyAlignment="1">
      <alignment horizontal="center" vertical="center" wrapText="1"/>
    </xf>
    <xf numFmtId="0" fontId="36" fillId="6" borderId="0"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7" xfId="0" applyFont="1" applyFill="1" applyBorder="1" applyAlignment="1">
      <alignment horizontal="center" vertical="center" wrapText="1"/>
    </xf>
    <xf numFmtId="0" fontId="36" fillId="6" borderId="8" xfId="0" applyFont="1" applyFill="1" applyBorder="1" applyAlignment="1">
      <alignment horizontal="center" vertical="center" wrapText="1"/>
    </xf>
    <xf numFmtId="0" fontId="36" fillId="6" borderId="9" xfId="0" applyFont="1" applyFill="1" applyBorder="1" applyAlignment="1">
      <alignment horizontal="center" vertical="center" wrapText="1"/>
    </xf>
    <xf numFmtId="0" fontId="56" fillId="0" borderId="19" xfId="0" applyFont="1" applyBorder="1" applyAlignment="1">
      <alignment horizontal="center" vertical="top" wrapText="1"/>
    </xf>
    <xf numFmtId="0" fontId="10" fillId="8" borderId="0" xfId="0" applyFont="1" applyFill="1" applyAlignment="1">
      <alignment horizontal="center" vertical="center"/>
    </xf>
    <xf numFmtId="0" fontId="25" fillId="6" borderId="70" xfId="0" applyFont="1" applyFill="1" applyBorder="1" applyAlignment="1">
      <alignment horizontal="center" vertical="center" wrapText="1"/>
    </xf>
    <xf numFmtId="0" fontId="25" fillId="6" borderId="71" xfId="0" applyFont="1" applyFill="1" applyBorder="1" applyAlignment="1">
      <alignment horizontal="center" vertical="center" wrapText="1"/>
    </xf>
    <xf numFmtId="0" fontId="25" fillId="6" borderId="72"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31" xfId="0" applyFont="1" applyBorder="1" applyAlignment="1">
      <alignment horizontal="center" vertical="center"/>
    </xf>
    <xf numFmtId="0" fontId="10" fillId="0" borderId="22" xfId="0" applyFont="1" applyBorder="1" applyAlignment="1">
      <alignment horizontal="center" vertical="center"/>
    </xf>
  </cellXfs>
  <cellStyles count="1">
    <cellStyle name="Normal" xfId="0" builtinId="0"/>
  </cellStyles>
  <dxfs count="30">
    <dxf>
      <font>
        <color rgb="FFFF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dxf>
    <dxf>
      <font>
        <color rgb="FFFF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dxf>
    <dxf>
      <font>
        <color rgb="FFFF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dxf>
    <dxf>
      <font>
        <color rgb="FFFF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dxf>
    <dxf>
      <font>
        <color rgb="FFFF000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dxf>
  </dxfs>
  <tableStyles count="0" defaultTableStyle="TableStyleMedium9" defaultPivotStyle="PivotStyleLight16"/>
  <colors>
    <mruColors>
      <color rgb="FFFFFF99"/>
      <color rgb="FFFFFF66"/>
      <color rgb="FF66FFFF"/>
      <color rgb="FFFCFDE7"/>
      <color rgb="FFF9FBE9"/>
      <color rgb="FFCCFFFF"/>
      <color rgb="FFCCFFCC"/>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14654</xdr:rowOff>
    </xdr:from>
    <xdr:to>
      <xdr:col>0</xdr:col>
      <xdr:colOff>1875692</xdr:colOff>
      <xdr:row>0</xdr:row>
      <xdr:rowOff>1289538</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14654"/>
          <a:ext cx="1875692" cy="127488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571500</xdr:colOff>
      <xdr:row>0</xdr:row>
      <xdr:rowOff>0</xdr:rowOff>
    </xdr:from>
    <xdr:to>
      <xdr:col>16</xdr:col>
      <xdr:colOff>24911</xdr:colOff>
      <xdr:row>0</xdr:row>
      <xdr:rowOff>1260231</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8581077" y="0"/>
          <a:ext cx="1944565" cy="126023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175461</xdr:colOff>
      <xdr:row>8</xdr:row>
      <xdr:rowOff>338389</xdr:rowOff>
    </xdr:from>
    <xdr:to>
      <xdr:col>8</xdr:col>
      <xdr:colOff>1892467</xdr:colOff>
      <xdr:row>8</xdr:row>
      <xdr:rowOff>350920</xdr:rowOff>
    </xdr:to>
    <xdr:cxnSp macro="">
      <xdr:nvCxnSpPr>
        <xdr:cNvPr id="3" name="Connecteur droit avec flèche 2"/>
        <xdr:cNvCxnSpPr/>
      </xdr:nvCxnSpPr>
      <xdr:spPr>
        <a:xfrm rot="10800000" flipV="1">
          <a:off x="11705724" y="3935330"/>
          <a:ext cx="1717006" cy="12531"/>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123825</xdr:colOff>
      <xdr:row>5</xdr:row>
      <xdr:rowOff>0</xdr:rowOff>
    </xdr:from>
    <xdr:to>
      <xdr:col>7</xdr:col>
      <xdr:colOff>638175</xdr:colOff>
      <xdr:row>5</xdr:row>
      <xdr:rowOff>0</xdr:rowOff>
    </xdr:to>
    <xdr:cxnSp macro="">
      <xdr:nvCxnSpPr>
        <xdr:cNvPr id="3" name="Connecteur droit avec flèche 2"/>
        <xdr:cNvCxnSpPr/>
      </xdr:nvCxnSpPr>
      <xdr:spPr>
        <a:xfrm flipH="1">
          <a:off x="6781800" y="3086100"/>
          <a:ext cx="514350" cy="0"/>
        </a:xfrm>
        <a:prstGeom prst="straightConnector1">
          <a:avLst/>
        </a:prstGeom>
        <a:ln>
          <a:tailEnd type="arrow"/>
        </a:ln>
      </xdr:spPr>
      <xdr:style>
        <a:lnRef idx="2">
          <a:schemeClr val="accent5"/>
        </a:lnRef>
        <a:fillRef idx="0">
          <a:schemeClr val="accent5"/>
        </a:fillRef>
        <a:effectRef idx="1">
          <a:schemeClr val="accent5"/>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195695</xdr:colOff>
      <xdr:row>1</xdr:row>
      <xdr:rowOff>14432</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1"/>
          <a:ext cx="2259445" cy="137102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494805</xdr:colOff>
      <xdr:row>0</xdr:row>
      <xdr:rowOff>0</xdr:rowOff>
    </xdr:from>
    <xdr:to>
      <xdr:col>15</xdr:col>
      <xdr:colOff>1383227</xdr:colOff>
      <xdr:row>1</xdr:row>
      <xdr:rowOff>14432</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710146" y="0"/>
          <a:ext cx="2273877" cy="137102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885825</xdr:colOff>
      <xdr:row>1</xdr:row>
      <xdr:rowOff>0</xdr:rowOff>
    </xdr:to>
    <xdr:pic>
      <xdr:nvPicPr>
        <xdr:cNvPr id="15" name="Image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0</xdr:row>
      <xdr:rowOff>0</xdr:rowOff>
    </xdr:from>
    <xdr:to>
      <xdr:col>16</xdr:col>
      <xdr:colOff>19049</xdr:colOff>
      <xdr:row>0</xdr:row>
      <xdr:rowOff>561975</xdr:rowOff>
    </xdr:to>
    <xdr:pic>
      <xdr:nvPicPr>
        <xdr:cNvPr id="16" name="Image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12</xdr:row>
      <xdr:rowOff>0</xdr:rowOff>
    </xdr:from>
    <xdr:to>
      <xdr:col>0</xdr:col>
      <xdr:colOff>885825</xdr:colOff>
      <xdr:row>13</xdr:row>
      <xdr:rowOff>9525</xdr:rowOff>
    </xdr:to>
    <xdr:pic>
      <xdr:nvPicPr>
        <xdr:cNvPr id="17" name="Imag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12</xdr:row>
      <xdr:rowOff>0</xdr:rowOff>
    </xdr:from>
    <xdr:to>
      <xdr:col>16</xdr:col>
      <xdr:colOff>19049</xdr:colOff>
      <xdr:row>13</xdr:row>
      <xdr:rowOff>0</xdr:rowOff>
    </xdr:to>
    <xdr:pic>
      <xdr:nvPicPr>
        <xdr:cNvPr id="18" name="Image 1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24</xdr:row>
      <xdr:rowOff>0</xdr:rowOff>
    </xdr:from>
    <xdr:to>
      <xdr:col>0</xdr:col>
      <xdr:colOff>885825</xdr:colOff>
      <xdr:row>25</xdr:row>
      <xdr:rowOff>0</xdr:rowOff>
    </xdr:to>
    <xdr:pic>
      <xdr:nvPicPr>
        <xdr:cNvPr id="19" name="Imag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24</xdr:row>
      <xdr:rowOff>0</xdr:rowOff>
    </xdr:from>
    <xdr:to>
      <xdr:col>16</xdr:col>
      <xdr:colOff>19049</xdr:colOff>
      <xdr:row>24</xdr:row>
      <xdr:rowOff>561975</xdr:rowOff>
    </xdr:to>
    <xdr:pic>
      <xdr:nvPicPr>
        <xdr:cNvPr id="20" name="Image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36</xdr:row>
      <xdr:rowOff>0</xdr:rowOff>
    </xdr:from>
    <xdr:to>
      <xdr:col>0</xdr:col>
      <xdr:colOff>885825</xdr:colOff>
      <xdr:row>37</xdr:row>
      <xdr:rowOff>0</xdr:rowOff>
    </xdr:to>
    <xdr:pic>
      <xdr:nvPicPr>
        <xdr:cNvPr id="21" name="Image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36</xdr:row>
      <xdr:rowOff>0</xdr:rowOff>
    </xdr:from>
    <xdr:to>
      <xdr:col>16</xdr:col>
      <xdr:colOff>19049</xdr:colOff>
      <xdr:row>36</xdr:row>
      <xdr:rowOff>561975</xdr:rowOff>
    </xdr:to>
    <xdr:pic>
      <xdr:nvPicPr>
        <xdr:cNvPr id="22" name="Image 2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19051</xdr:colOff>
      <xdr:row>2</xdr:row>
      <xdr:rowOff>285749</xdr:rowOff>
    </xdr:from>
    <xdr:to>
      <xdr:col>4</xdr:col>
      <xdr:colOff>9526</xdr:colOff>
      <xdr:row>5</xdr:row>
      <xdr:rowOff>238125</xdr:rowOff>
    </xdr:to>
    <xdr:pic>
      <xdr:nvPicPr>
        <xdr:cNvPr id="1026" name="Picture 2"/>
        <xdr:cNvPicPr>
          <a:picLocks noChangeAspect="1" noChangeArrowheads="1"/>
        </xdr:cNvPicPr>
      </xdr:nvPicPr>
      <xdr:blipFill>
        <a:blip xmlns:r="http://schemas.openxmlformats.org/officeDocument/2006/relationships" r:embed="rId3"/>
        <a:srcRect/>
        <a:stretch>
          <a:fillRect/>
        </a:stretch>
      </xdr:blipFill>
      <xdr:spPr bwMode="auto">
        <a:xfrm>
          <a:off x="1514476" y="1142999"/>
          <a:ext cx="1352550" cy="933451"/>
        </a:xfrm>
        <a:prstGeom prst="rect">
          <a:avLst/>
        </a:prstGeom>
        <a:noFill/>
      </xdr:spPr>
    </xdr:pic>
    <xdr:clientData/>
  </xdr:twoCellAnchor>
  <xdr:twoCellAnchor editAs="oneCell">
    <xdr:from>
      <xdr:col>4</xdr:col>
      <xdr:colOff>0</xdr:colOff>
      <xdr:row>6</xdr:row>
      <xdr:rowOff>0</xdr:rowOff>
    </xdr:from>
    <xdr:to>
      <xdr:col>6</xdr:col>
      <xdr:colOff>438150</xdr:colOff>
      <xdr:row>9</xdr:row>
      <xdr:rowOff>1</xdr:rowOff>
    </xdr:to>
    <xdr:pic>
      <xdr:nvPicPr>
        <xdr:cNvPr id="24"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2085975"/>
          <a:ext cx="1352550" cy="933451"/>
        </a:xfrm>
        <a:prstGeom prst="rect">
          <a:avLst/>
        </a:prstGeom>
        <a:noFill/>
      </xdr:spPr>
    </xdr:pic>
    <xdr:clientData/>
  </xdr:twoCellAnchor>
  <xdr:twoCellAnchor editAs="oneCell">
    <xdr:from>
      <xdr:col>7</xdr:col>
      <xdr:colOff>0</xdr:colOff>
      <xdr:row>9</xdr:row>
      <xdr:rowOff>0</xdr:rowOff>
    </xdr:from>
    <xdr:to>
      <xdr:col>9</xdr:col>
      <xdr:colOff>438150</xdr:colOff>
      <xdr:row>11</xdr:row>
      <xdr:rowOff>238126</xdr:rowOff>
    </xdr:to>
    <xdr:pic>
      <xdr:nvPicPr>
        <xdr:cNvPr id="25"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3019425"/>
          <a:ext cx="1352550" cy="933451"/>
        </a:xfrm>
        <a:prstGeom prst="rect">
          <a:avLst/>
        </a:prstGeom>
        <a:noFill/>
      </xdr:spPr>
    </xdr:pic>
    <xdr:clientData/>
  </xdr:twoCellAnchor>
  <xdr:twoCellAnchor editAs="oneCell">
    <xdr:from>
      <xdr:col>1</xdr:col>
      <xdr:colOff>9525</xdr:colOff>
      <xdr:row>15</xdr:row>
      <xdr:rowOff>19050</xdr:rowOff>
    </xdr:from>
    <xdr:to>
      <xdr:col>4</xdr:col>
      <xdr:colOff>0</xdr:colOff>
      <xdr:row>18</xdr:row>
      <xdr:rowOff>19051</xdr:rowOff>
    </xdr:to>
    <xdr:pic>
      <xdr:nvPicPr>
        <xdr:cNvPr id="26" name="Picture 2"/>
        <xdr:cNvPicPr>
          <a:picLocks noChangeAspect="1" noChangeArrowheads="1"/>
        </xdr:cNvPicPr>
      </xdr:nvPicPr>
      <xdr:blipFill>
        <a:blip xmlns:r="http://schemas.openxmlformats.org/officeDocument/2006/relationships" r:embed="rId3"/>
        <a:srcRect/>
        <a:stretch>
          <a:fillRect/>
        </a:stretch>
      </xdr:blipFill>
      <xdr:spPr bwMode="auto">
        <a:xfrm>
          <a:off x="1504950" y="5038725"/>
          <a:ext cx="1352550" cy="933451"/>
        </a:xfrm>
        <a:prstGeom prst="rect">
          <a:avLst/>
        </a:prstGeom>
        <a:noFill/>
      </xdr:spPr>
    </xdr:pic>
    <xdr:clientData/>
  </xdr:twoCellAnchor>
  <xdr:twoCellAnchor editAs="oneCell">
    <xdr:from>
      <xdr:col>4</xdr:col>
      <xdr:colOff>0</xdr:colOff>
      <xdr:row>18</xdr:row>
      <xdr:rowOff>0</xdr:rowOff>
    </xdr:from>
    <xdr:to>
      <xdr:col>6</xdr:col>
      <xdr:colOff>438150</xdr:colOff>
      <xdr:row>21</xdr:row>
      <xdr:rowOff>1</xdr:rowOff>
    </xdr:to>
    <xdr:pic>
      <xdr:nvPicPr>
        <xdr:cNvPr id="27"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5953125"/>
          <a:ext cx="1352550" cy="933451"/>
        </a:xfrm>
        <a:prstGeom prst="rect">
          <a:avLst/>
        </a:prstGeom>
        <a:noFill/>
      </xdr:spPr>
    </xdr:pic>
    <xdr:clientData/>
  </xdr:twoCellAnchor>
  <xdr:twoCellAnchor editAs="oneCell">
    <xdr:from>
      <xdr:col>7</xdr:col>
      <xdr:colOff>0</xdr:colOff>
      <xdr:row>21</xdr:row>
      <xdr:rowOff>0</xdr:rowOff>
    </xdr:from>
    <xdr:to>
      <xdr:col>9</xdr:col>
      <xdr:colOff>438150</xdr:colOff>
      <xdr:row>24</xdr:row>
      <xdr:rowOff>1</xdr:rowOff>
    </xdr:to>
    <xdr:pic>
      <xdr:nvPicPr>
        <xdr:cNvPr id="28"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6886575"/>
          <a:ext cx="1352550" cy="933451"/>
        </a:xfrm>
        <a:prstGeom prst="rect">
          <a:avLst/>
        </a:prstGeom>
        <a:noFill/>
      </xdr:spPr>
    </xdr:pic>
    <xdr:clientData/>
  </xdr:twoCellAnchor>
  <xdr:twoCellAnchor editAs="oneCell">
    <xdr:from>
      <xdr:col>1</xdr:col>
      <xdr:colOff>0</xdr:colOff>
      <xdr:row>27</xdr:row>
      <xdr:rowOff>0</xdr:rowOff>
    </xdr:from>
    <xdr:to>
      <xdr:col>3</xdr:col>
      <xdr:colOff>438150</xdr:colOff>
      <xdr:row>30</xdr:row>
      <xdr:rowOff>1</xdr:rowOff>
    </xdr:to>
    <xdr:pic>
      <xdr:nvPicPr>
        <xdr:cNvPr id="29" name="Picture 2"/>
        <xdr:cNvPicPr>
          <a:picLocks noChangeAspect="1" noChangeArrowheads="1"/>
        </xdr:cNvPicPr>
      </xdr:nvPicPr>
      <xdr:blipFill>
        <a:blip xmlns:r="http://schemas.openxmlformats.org/officeDocument/2006/relationships" r:embed="rId3"/>
        <a:srcRect/>
        <a:stretch>
          <a:fillRect/>
        </a:stretch>
      </xdr:blipFill>
      <xdr:spPr bwMode="auto">
        <a:xfrm>
          <a:off x="1495425" y="8886825"/>
          <a:ext cx="1352550" cy="933451"/>
        </a:xfrm>
        <a:prstGeom prst="rect">
          <a:avLst/>
        </a:prstGeom>
        <a:noFill/>
      </xdr:spPr>
    </xdr:pic>
    <xdr:clientData/>
  </xdr:twoCellAnchor>
  <xdr:twoCellAnchor editAs="oneCell">
    <xdr:from>
      <xdr:col>4</xdr:col>
      <xdr:colOff>0</xdr:colOff>
      <xdr:row>30</xdr:row>
      <xdr:rowOff>0</xdr:rowOff>
    </xdr:from>
    <xdr:to>
      <xdr:col>6</xdr:col>
      <xdr:colOff>438150</xdr:colOff>
      <xdr:row>33</xdr:row>
      <xdr:rowOff>1</xdr:rowOff>
    </xdr:to>
    <xdr:pic>
      <xdr:nvPicPr>
        <xdr:cNvPr id="30"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9820275"/>
          <a:ext cx="1352550" cy="933451"/>
        </a:xfrm>
        <a:prstGeom prst="rect">
          <a:avLst/>
        </a:prstGeom>
        <a:noFill/>
      </xdr:spPr>
    </xdr:pic>
    <xdr:clientData/>
  </xdr:twoCellAnchor>
  <xdr:twoCellAnchor editAs="oneCell">
    <xdr:from>
      <xdr:col>7</xdr:col>
      <xdr:colOff>0</xdr:colOff>
      <xdr:row>33</xdr:row>
      <xdr:rowOff>0</xdr:rowOff>
    </xdr:from>
    <xdr:to>
      <xdr:col>9</xdr:col>
      <xdr:colOff>438150</xdr:colOff>
      <xdr:row>36</xdr:row>
      <xdr:rowOff>1</xdr:rowOff>
    </xdr:to>
    <xdr:pic>
      <xdr:nvPicPr>
        <xdr:cNvPr id="31"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10753725"/>
          <a:ext cx="1352550" cy="933451"/>
        </a:xfrm>
        <a:prstGeom prst="rect">
          <a:avLst/>
        </a:prstGeom>
        <a:noFill/>
      </xdr:spPr>
    </xdr:pic>
    <xdr:clientData/>
  </xdr:twoCellAnchor>
  <xdr:twoCellAnchor editAs="oneCell">
    <xdr:from>
      <xdr:col>1</xdr:col>
      <xdr:colOff>0</xdr:colOff>
      <xdr:row>39</xdr:row>
      <xdr:rowOff>0</xdr:rowOff>
    </xdr:from>
    <xdr:to>
      <xdr:col>3</xdr:col>
      <xdr:colOff>438150</xdr:colOff>
      <xdr:row>41</xdr:row>
      <xdr:rowOff>238126</xdr:rowOff>
    </xdr:to>
    <xdr:pic>
      <xdr:nvPicPr>
        <xdr:cNvPr id="32" name="Picture 2"/>
        <xdr:cNvPicPr>
          <a:picLocks noChangeAspect="1" noChangeArrowheads="1"/>
        </xdr:cNvPicPr>
      </xdr:nvPicPr>
      <xdr:blipFill>
        <a:blip xmlns:r="http://schemas.openxmlformats.org/officeDocument/2006/relationships" r:embed="rId3"/>
        <a:srcRect/>
        <a:stretch>
          <a:fillRect/>
        </a:stretch>
      </xdr:blipFill>
      <xdr:spPr bwMode="auto">
        <a:xfrm>
          <a:off x="1495425" y="12753975"/>
          <a:ext cx="1352550" cy="933451"/>
        </a:xfrm>
        <a:prstGeom prst="rect">
          <a:avLst/>
        </a:prstGeom>
        <a:noFill/>
      </xdr:spPr>
    </xdr:pic>
    <xdr:clientData/>
  </xdr:twoCellAnchor>
  <xdr:twoCellAnchor editAs="oneCell">
    <xdr:from>
      <xdr:col>4</xdr:col>
      <xdr:colOff>0</xdr:colOff>
      <xdr:row>42</xdr:row>
      <xdr:rowOff>0</xdr:rowOff>
    </xdr:from>
    <xdr:to>
      <xdr:col>6</xdr:col>
      <xdr:colOff>438150</xdr:colOff>
      <xdr:row>45</xdr:row>
      <xdr:rowOff>1</xdr:rowOff>
    </xdr:to>
    <xdr:pic>
      <xdr:nvPicPr>
        <xdr:cNvPr id="33"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13696950"/>
          <a:ext cx="1352550" cy="933451"/>
        </a:xfrm>
        <a:prstGeom prst="rect">
          <a:avLst/>
        </a:prstGeom>
        <a:noFill/>
      </xdr:spPr>
    </xdr:pic>
    <xdr:clientData/>
  </xdr:twoCellAnchor>
  <xdr:twoCellAnchor editAs="oneCell">
    <xdr:from>
      <xdr:col>7</xdr:col>
      <xdr:colOff>0</xdr:colOff>
      <xdr:row>45</xdr:row>
      <xdr:rowOff>0</xdr:rowOff>
    </xdr:from>
    <xdr:to>
      <xdr:col>9</xdr:col>
      <xdr:colOff>438150</xdr:colOff>
      <xdr:row>48</xdr:row>
      <xdr:rowOff>1</xdr:rowOff>
    </xdr:to>
    <xdr:pic>
      <xdr:nvPicPr>
        <xdr:cNvPr id="34"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14630400"/>
          <a:ext cx="1352550" cy="933451"/>
        </a:xfrm>
        <a:prstGeom prst="rect">
          <a:avLst/>
        </a:prstGeom>
        <a:noFill/>
      </xdr:spPr>
    </xdr:pic>
    <xdr:clientData/>
  </xdr:twoCellAnchor>
  <xdr:oneCellAnchor>
    <xdr:from>
      <xdr:col>15</xdr:col>
      <xdr:colOff>457200</xdr:colOff>
      <xdr:row>43</xdr:row>
      <xdr:rowOff>361950</xdr:rowOff>
    </xdr:from>
    <xdr:ext cx="1047750" cy="530658"/>
    <xdr:sp macro="" textlink="">
      <xdr:nvSpPr>
        <xdr:cNvPr id="35" name="Rectangle 34"/>
        <xdr:cNvSpPr/>
      </xdr:nvSpPr>
      <xdr:spPr>
        <a:xfrm>
          <a:off x="8410575" y="14306550"/>
          <a:ext cx="1047750" cy="530658"/>
        </a:xfrm>
        <a:prstGeom prst="rect">
          <a:avLst/>
        </a:prstGeom>
        <a:noFill/>
      </xdr:spPr>
      <xdr:txBody>
        <a:bodyPr wrap="square" lIns="91440" tIns="45720" rIns="91440" bIns="45720">
          <a:spAutoFit/>
        </a:bodyPr>
        <a:lstStyle/>
        <a:p>
          <a:pPr algn="ctr"/>
          <a:r>
            <a:rPr lang="fr-F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Montlucon 2015</a:t>
          </a:r>
        </a:p>
      </xdr:txBody>
    </xdr:sp>
    <xdr:clientData/>
  </xdr:oneCellAnchor>
  <xdr:twoCellAnchor editAs="oneCell">
    <xdr:from>
      <xdr:col>1</xdr:col>
      <xdr:colOff>0</xdr:colOff>
      <xdr:row>40</xdr:row>
      <xdr:rowOff>381000</xdr:rowOff>
    </xdr:from>
    <xdr:to>
      <xdr:col>3</xdr:col>
      <xdr:colOff>428625</xdr:colOff>
      <xdr:row>41</xdr:row>
      <xdr:rowOff>238125</xdr:rowOff>
    </xdr:to>
    <xdr:pic>
      <xdr:nvPicPr>
        <xdr:cNvPr id="36" name="Image 35"/>
        <xdr:cNvPicPr>
          <a:picLocks noChangeAspect="1"/>
        </xdr:cNvPicPr>
      </xdr:nvPicPr>
      <xdr:blipFill>
        <a:blip xmlns:r="http://schemas.openxmlformats.org/officeDocument/2006/relationships" r:embed="rId4"/>
        <a:stretch>
          <a:fillRect/>
        </a:stretch>
      </xdr:blipFill>
      <xdr:spPr>
        <a:xfrm>
          <a:off x="1495425" y="13382625"/>
          <a:ext cx="1343025" cy="304800"/>
        </a:xfrm>
        <a:prstGeom prst="rect">
          <a:avLst/>
        </a:prstGeom>
      </xdr:spPr>
    </xdr:pic>
    <xdr:clientData/>
  </xdr:twoCellAnchor>
  <xdr:twoCellAnchor editAs="oneCell">
    <xdr:from>
      <xdr:col>4</xdr:col>
      <xdr:colOff>0</xdr:colOff>
      <xdr:row>43</xdr:row>
      <xdr:rowOff>361951</xdr:rowOff>
    </xdr:from>
    <xdr:to>
      <xdr:col>6</xdr:col>
      <xdr:colOff>428625</xdr:colOff>
      <xdr:row>44</xdr:row>
      <xdr:rowOff>238127</xdr:rowOff>
    </xdr:to>
    <xdr:pic>
      <xdr:nvPicPr>
        <xdr:cNvPr id="37" name="Image 36"/>
        <xdr:cNvPicPr>
          <a:picLocks noChangeAspect="1"/>
        </xdr:cNvPicPr>
      </xdr:nvPicPr>
      <xdr:blipFill>
        <a:blip xmlns:r="http://schemas.openxmlformats.org/officeDocument/2006/relationships" r:embed="rId4"/>
        <a:stretch>
          <a:fillRect/>
        </a:stretch>
      </xdr:blipFill>
      <xdr:spPr>
        <a:xfrm>
          <a:off x="2857500" y="14306551"/>
          <a:ext cx="1343025" cy="314326"/>
        </a:xfrm>
        <a:prstGeom prst="rect">
          <a:avLst/>
        </a:prstGeom>
      </xdr:spPr>
    </xdr:pic>
    <xdr:clientData/>
  </xdr:twoCellAnchor>
  <xdr:twoCellAnchor editAs="oneCell">
    <xdr:from>
      <xdr:col>7</xdr:col>
      <xdr:colOff>0</xdr:colOff>
      <xdr:row>46</xdr:row>
      <xdr:rowOff>371476</xdr:rowOff>
    </xdr:from>
    <xdr:to>
      <xdr:col>9</xdr:col>
      <xdr:colOff>428625</xdr:colOff>
      <xdr:row>48</xdr:row>
      <xdr:rowOff>9525</xdr:rowOff>
    </xdr:to>
    <xdr:pic>
      <xdr:nvPicPr>
        <xdr:cNvPr id="38" name="Image 37"/>
        <xdr:cNvPicPr>
          <a:picLocks noChangeAspect="1"/>
        </xdr:cNvPicPr>
      </xdr:nvPicPr>
      <xdr:blipFill>
        <a:blip xmlns:r="http://schemas.openxmlformats.org/officeDocument/2006/relationships" r:embed="rId4"/>
        <a:stretch>
          <a:fillRect/>
        </a:stretch>
      </xdr:blipFill>
      <xdr:spPr>
        <a:xfrm>
          <a:off x="4219575" y="15249526"/>
          <a:ext cx="1343025" cy="323849"/>
        </a:xfrm>
        <a:prstGeom prst="rect">
          <a:avLst/>
        </a:prstGeom>
      </xdr:spPr>
    </xdr:pic>
    <xdr:clientData/>
  </xdr:twoCellAnchor>
  <xdr:twoCellAnchor editAs="oneCell">
    <xdr:from>
      <xdr:col>1</xdr:col>
      <xdr:colOff>38101</xdr:colOff>
      <xdr:row>4</xdr:row>
      <xdr:rowOff>390525</xdr:rowOff>
    </xdr:from>
    <xdr:to>
      <xdr:col>4</xdr:col>
      <xdr:colOff>19051</xdr:colOff>
      <xdr:row>6</xdr:row>
      <xdr:rowOff>0</xdr:rowOff>
    </xdr:to>
    <xdr:pic>
      <xdr:nvPicPr>
        <xdr:cNvPr id="39" name="Image 38"/>
        <xdr:cNvPicPr>
          <a:picLocks noChangeAspect="1"/>
        </xdr:cNvPicPr>
      </xdr:nvPicPr>
      <xdr:blipFill>
        <a:blip xmlns:r="http://schemas.openxmlformats.org/officeDocument/2006/relationships" r:embed="rId4"/>
        <a:stretch>
          <a:fillRect/>
        </a:stretch>
      </xdr:blipFill>
      <xdr:spPr>
        <a:xfrm>
          <a:off x="1533526" y="1790700"/>
          <a:ext cx="1343025" cy="295275"/>
        </a:xfrm>
        <a:prstGeom prst="rect">
          <a:avLst/>
        </a:prstGeom>
      </xdr:spPr>
    </xdr:pic>
    <xdr:clientData/>
  </xdr:twoCellAnchor>
  <xdr:twoCellAnchor editAs="oneCell">
    <xdr:from>
      <xdr:col>4</xdr:col>
      <xdr:colOff>0</xdr:colOff>
      <xdr:row>7</xdr:row>
      <xdr:rowOff>428625</xdr:rowOff>
    </xdr:from>
    <xdr:to>
      <xdr:col>6</xdr:col>
      <xdr:colOff>428625</xdr:colOff>
      <xdr:row>9</xdr:row>
      <xdr:rowOff>38100</xdr:rowOff>
    </xdr:to>
    <xdr:pic>
      <xdr:nvPicPr>
        <xdr:cNvPr id="40" name="Image 39"/>
        <xdr:cNvPicPr>
          <a:picLocks noChangeAspect="1"/>
        </xdr:cNvPicPr>
      </xdr:nvPicPr>
      <xdr:blipFill>
        <a:blip xmlns:r="http://schemas.openxmlformats.org/officeDocument/2006/relationships" r:embed="rId4"/>
        <a:stretch>
          <a:fillRect/>
        </a:stretch>
      </xdr:blipFill>
      <xdr:spPr>
        <a:xfrm>
          <a:off x="2857500" y="2762250"/>
          <a:ext cx="1343025" cy="295275"/>
        </a:xfrm>
        <a:prstGeom prst="rect">
          <a:avLst/>
        </a:prstGeom>
      </xdr:spPr>
    </xdr:pic>
    <xdr:clientData/>
  </xdr:twoCellAnchor>
  <xdr:twoCellAnchor editAs="oneCell">
    <xdr:from>
      <xdr:col>7</xdr:col>
      <xdr:colOff>0</xdr:colOff>
      <xdr:row>10</xdr:row>
      <xdr:rowOff>381000</xdr:rowOff>
    </xdr:from>
    <xdr:to>
      <xdr:col>9</xdr:col>
      <xdr:colOff>428625</xdr:colOff>
      <xdr:row>12</xdr:row>
      <xdr:rowOff>0</xdr:rowOff>
    </xdr:to>
    <xdr:pic>
      <xdr:nvPicPr>
        <xdr:cNvPr id="41" name="Image 40"/>
        <xdr:cNvPicPr>
          <a:picLocks noChangeAspect="1"/>
        </xdr:cNvPicPr>
      </xdr:nvPicPr>
      <xdr:blipFill>
        <a:blip xmlns:r="http://schemas.openxmlformats.org/officeDocument/2006/relationships" r:embed="rId4"/>
        <a:stretch>
          <a:fillRect/>
        </a:stretch>
      </xdr:blipFill>
      <xdr:spPr>
        <a:xfrm>
          <a:off x="4219575" y="3648075"/>
          <a:ext cx="1343025" cy="314325"/>
        </a:xfrm>
        <a:prstGeom prst="rect">
          <a:avLst/>
        </a:prstGeom>
      </xdr:spPr>
    </xdr:pic>
    <xdr:clientData/>
  </xdr:twoCellAnchor>
  <xdr:twoCellAnchor editAs="oneCell">
    <xdr:from>
      <xdr:col>1</xdr:col>
      <xdr:colOff>0</xdr:colOff>
      <xdr:row>16</xdr:row>
      <xdr:rowOff>419099</xdr:rowOff>
    </xdr:from>
    <xdr:to>
      <xdr:col>3</xdr:col>
      <xdr:colOff>428625</xdr:colOff>
      <xdr:row>18</xdr:row>
      <xdr:rowOff>9524</xdr:rowOff>
    </xdr:to>
    <xdr:pic>
      <xdr:nvPicPr>
        <xdr:cNvPr id="42" name="Image 41"/>
        <xdr:cNvPicPr>
          <a:picLocks noChangeAspect="1"/>
        </xdr:cNvPicPr>
      </xdr:nvPicPr>
      <xdr:blipFill>
        <a:blip xmlns:r="http://schemas.openxmlformats.org/officeDocument/2006/relationships" r:embed="rId4"/>
        <a:stretch>
          <a:fillRect/>
        </a:stretch>
      </xdr:blipFill>
      <xdr:spPr>
        <a:xfrm>
          <a:off x="1495425" y="5686424"/>
          <a:ext cx="1343025" cy="276225"/>
        </a:xfrm>
        <a:prstGeom prst="rect">
          <a:avLst/>
        </a:prstGeom>
      </xdr:spPr>
    </xdr:pic>
    <xdr:clientData/>
  </xdr:twoCellAnchor>
  <xdr:twoCellAnchor editAs="oneCell">
    <xdr:from>
      <xdr:col>4</xdr:col>
      <xdr:colOff>0</xdr:colOff>
      <xdr:row>19</xdr:row>
      <xdr:rowOff>400051</xdr:rowOff>
    </xdr:from>
    <xdr:to>
      <xdr:col>6</xdr:col>
      <xdr:colOff>428625</xdr:colOff>
      <xdr:row>21</xdr:row>
      <xdr:rowOff>38101</xdr:rowOff>
    </xdr:to>
    <xdr:pic>
      <xdr:nvPicPr>
        <xdr:cNvPr id="43" name="Image 42"/>
        <xdr:cNvPicPr>
          <a:picLocks noChangeAspect="1"/>
        </xdr:cNvPicPr>
      </xdr:nvPicPr>
      <xdr:blipFill>
        <a:blip xmlns:r="http://schemas.openxmlformats.org/officeDocument/2006/relationships" r:embed="rId4"/>
        <a:stretch>
          <a:fillRect/>
        </a:stretch>
      </xdr:blipFill>
      <xdr:spPr>
        <a:xfrm>
          <a:off x="2857500" y="6600826"/>
          <a:ext cx="1343025" cy="323850"/>
        </a:xfrm>
        <a:prstGeom prst="rect">
          <a:avLst/>
        </a:prstGeom>
      </xdr:spPr>
    </xdr:pic>
    <xdr:clientData/>
  </xdr:twoCellAnchor>
  <xdr:twoCellAnchor editAs="oneCell">
    <xdr:from>
      <xdr:col>7</xdr:col>
      <xdr:colOff>0</xdr:colOff>
      <xdr:row>22</xdr:row>
      <xdr:rowOff>381000</xdr:rowOff>
    </xdr:from>
    <xdr:to>
      <xdr:col>9</xdr:col>
      <xdr:colOff>428625</xdr:colOff>
      <xdr:row>24</xdr:row>
      <xdr:rowOff>19050</xdr:rowOff>
    </xdr:to>
    <xdr:pic>
      <xdr:nvPicPr>
        <xdr:cNvPr id="44" name="Image 43"/>
        <xdr:cNvPicPr>
          <a:picLocks noChangeAspect="1"/>
        </xdr:cNvPicPr>
      </xdr:nvPicPr>
      <xdr:blipFill>
        <a:blip xmlns:r="http://schemas.openxmlformats.org/officeDocument/2006/relationships" r:embed="rId4"/>
        <a:stretch>
          <a:fillRect/>
        </a:stretch>
      </xdr:blipFill>
      <xdr:spPr>
        <a:xfrm>
          <a:off x="4219575" y="7515225"/>
          <a:ext cx="1343025" cy="323850"/>
        </a:xfrm>
        <a:prstGeom prst="rect">
          <a:avLst/>
        </a:prstGeom>
      </xdr:spPr>
    </xdr:pic>
    <xdr:clientData/>
  </xdr:twoCellAnchor>
  <xdr:twoCellAnchor editAs="oneCell">
    <xdr:from>
      <xdr:col>1</xdr:col>
      <xdr:colOff>0</xdr:colOff>
      <xdr:row>28</xdr:row>
      <xdr:rowOff>381000</xdr:rowOff>
    </xdr:from>
    <xdr:to>
      <xdr:col>3</xdr:col>
      <xdr:colOff>428625</xdr:colOff>
      <xdr:row>30</xdr:row>
      <xdr:rowOff>19050</xdr:rowOff>
    </xdr:to>
    <xdr:pic>
      <xdr:nvPicPr>
        <xdr:cNvPr id="45" name="Image 44"/>
        <xdr:cNvPicPr>
          <a:picLocks noChangeAspect="1"/>
        </xdr:cNvPicPr>
      </xdr:nvPicPr>
      <xdr:blipFill>
        <a:blip xmlns:r="http://schemas.openxmlformats.org/officeDocument/2006/relationships" r:embed="rId4"/>
        <a:stretch>
          <a:fillRect/>
        </a:stretch>
      </xdr:blipFill>
      <xdr:spPr>
        <a:xfrm>
          <a:off x="1495425" y="9515475"/>
          <a:ext cx="1343025" cy="323850"/>
        </a:xfrm>
        <a:prstGeom prst="rect">
          <a:avLst/>
        </a:prstGeom>
      </xdr:spPr>
    </xdr:pic>
    <xdr:clientData/>
  </xdr:twoCellAnchor>
  <xdr:twoCellAnchor editAs="oneCell">
    <xdr:from>
      <xdr:col>4</xdr:col>
      <xdr:colOff>0</xdr:colOff>
      <xdr:row>31</xdr:row>
      <xdr:rowOff>390525</xdr:rowOff>
    </xdr:from>
    <xdr:to>
      <xdr:col>6</xdr:col>
      <xdr:colOff>428625</xdr:colOff>
      <xdr:row>33</xdr:row>
      <xdr:rowOff>28574</xdr:rowOff>
    </xdr:to>
    <xdr:pic>
      <xdr:nvPicPr>
        <xdr:cNvPr id="46" name="Image 45"/>
        <xdr:cNvPicPr>
          <a:picLocks noChangeAspect="1"/>
        </xdr:cNvPicPr>
      </xdr:nvPicPr>
      <xdr:blipFill>
        <a:blip xmlns:r="http://schemas.openxmlformats.org/officeDocument/2006/relationships" r:embed="rId4"/>
        <a:stretch>
          <a:fillRect/>
        </a:stretch>
      </xdr:blipFill>
      <xdr:spPr>
        <a:xfrm>
          <a:off x="2857500" y="10458450"/>
          <a:ext cx="1343025" cy="323849"/>
        </a:xfrm>
        <a:prstGeom prst="rect">
          <a:avLst/>
        </a:prstGeom>
      </xdr:spPr>
    </xdr:pic>
    <xdr:clientData/>
  </xdr:twoCellAnchor>
  <xdr:twoCellAnchor editAs="oneCell">
    <xdr:from>
      <xdr:col>7</xdr:col>
      <xdr:colOff>0</xdr:colOff>
      <xdr:row>34</xdr:row>
      <xdr:rowOff>371474</xdr:rowOff>
    </xdr:from>
    <xdr:to>
      <xdr:col>9</xdr:col>
      <xdr:colOff>428625</xdr:colOff>
      <xdr:row>35</xdr:row>
      <xdr:rowOff>247649</xdr:rowOff>
    </xdr:to>
    <xdr:pic>
      <xdr:nvPicPr>
        <xdr:cNvPr id="47" name="Image 46"/>
        <xdr:cNvPicPr>
          <a:picLocks noChangeAspect="1"/>
        </xdr:cNvPicPr>
      </xdr:nvPicPr>
      <xdr:blipFill>
        <a:blip xmlns:r="http://schemas.openxmlformats.org/officeDocument/2006/relationships" r:embed="rId4"/>
        <a:stretch>
          <a:fillRect/>
        </a:stretch>
      </xdr:blipFill>
      <xdr:spPr>
        <a:xfrm>
          <a:off x="4219575" y="11372849"/>
          <a:ext cx="1343025" cy="314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1428750</xdr:colOff>
      <xdr:row>3</xdr:row>
      <xdr:rowOff>180975</xdr:rowOff>
    </xdr:from>
    <xdr:ext cx="1495425" cy="771525"/>
    <xdr:sp macro="" textlink="">
      <xdr:nvSpPr>
        <xdr:cNvPr id="2" name="Rectangle 1"/>
        <xdr:cNvSpPr/>
      </xdr:nvSpPr>
      <xdr:spPr>
        <a:xfrm>
          <a:off x="1428750" y="1333500"/>
          <a:ext cx="149542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4</xdr:col>
      <xdr:colOff>1</xdr:colOff>
      <xdr:row>6</xdr:row>
      <xdr:rowOff>180975</xdr:rowOff>
    </xdr:from>
    <xdr:ext cx="1476374" cy="771525"/>
    <xdr:sp macro="" textlink="">
      <xdr:nvSpPr>
        <xdr:cNvPr id="3" name="Rectangle 2"/>
        <xdr:cNvSpPr/>
      </xdr:nvSpPr>
      <xdr:spPr>
        <a:xfrm>
          <a:off x="2857501" y="2266950"/>
          <a:ext cx="1476374"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7</xdr:col>
      <xdr:colOff>0</xdr:colOff>
      <xdr:row>9</xdr:row>
      <xdr:rowOff>180975</xdr:rowOff>
    </xdr:from>
    <xdr:ext cx="1476375" cy="771525"/>
    <xdr:sp macro="" textlink="">
      <xdr:nvSpPr>
        <xdr:cNvPr id="4" name="Rectangle 3"/>
        <xdr:cNvSpPr/>
      </xdr:nvSpPr>
      <xdr:spPr>
        <a:xfrm>
          <a:off x="4219575" y="320040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0</xdr:col>
      <xdr:colOff>1428750</xdr:colOff>
      <xdr:row>15</xdr:row>
      <xdr:rowOff>180975</xdr:rowOff>
    </xdr:from>
    <xdr:ext cx="1495425" cy="771525"/>
    <xdr:sp macro="" textlink="">
      <xdr:nvSpPr>
        <xdr:cNvPr id="5" name="Rectangle 4"/>
        <xdr:cNvSpPr/>
      </xdr:nvSpPr>
      <xdr:spPr>
        <a:xfrm>
          <a:off x="1428750" y="1333500"/>
          <a:ext cx="149542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4</xdr:col>
      <xdr:colOff>1</xdr:colOff>
      <xdr:row>18</xdr:row>
      <xdr:rowOff>180975</xdr:rowOff>
    </xdr:from>
    <xdr:ext cx="1476374" cy="771525"/>
    <xdr:sp macro="" textlink="">
      <xdr:nvSpPr>
        <xdr:cNvPr id="6" name="Rectangle 5"/>
        <xdr:cNvSpPr/>
      </xdr:nvSpPr>
      <xdr:spPr>
        <a:xfrm>
          <a:off x="2857501" y="2266950"/>
          <a:ext cx="1476374"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7</xdr:col>
      <xdr:colOff>0</xdr:colOff>
      <xdr:row>21</xdr:row>
      <xdr:rowOff>180975</xdr:rowOff>
    </xdr:from>
    <xdr:ext cx="1476375" cy="771525"/>
    <xdr:sp macro="" textlink="">
      <xdr:nvSpPr>
        <xdr:cNvPr id="7" name="Rectangle 6"/>
        <xdr:cNvSpPr/>
      </xdr:nvSpPr>
      <xdr:spPr>
        <a:xfrm>
          <a:off x="4219575" y="320040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0</xdr:col>
      <xdr:colOff>1428750</xdr:colOff>
      <xdr:row>27</xdr:row>
      <xdr:rowOff>180975</xdr:rowOff>
    </xdr:from>
    <xdr:ext cx="1495425" cy="771525"/>
    <xdr:sp macro="" textlink="">
      <xdr:nvSpPr>
        <xdr:cNvPr id="8" name="Rectangle 7"/>
        <xdr:cNvSpPr/>
      </xdr:nvSpPr>
      <xdr:spPr>
        <a:xfrm>
          <a:off x="1428750" y="1333500"/>
          <a:ext cx="149542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4</xdr:col>
      <xdr:colOff>1</xdr:colOff>
      <xdr:row>30</xdr:row>
      <xdr:rowOff>180975</xdr:rowOff>
    </xdr:from>
    <xdr:ext cx="1476374" cy="771525"/>
    <xdr:sp macro="" textlink="">
      <xdr:nvSpPr>
        <xdr:cNvPr id="9" name="Rectangle 8"/>
        <xdr:cNvSpPr/>
      </xdr:nvSpPr>
      <xdr:spPr>
        <a:xfrm>
          <a:off x="2857501" y="2266950"/>
          <a:ext cx="1476374"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7</xdr:col>
      <xdr:colOff>0</xdr:colOff>
      <xdr:row>33</xdr:row>
      <xdr:rowOff>180975</xdr:rowOff>
    </xdr:from>
    <xdr:ext cx="1476375" cy="771525"/>
    <xdr:sp macro="" textlink="">
      <xdr:nvSpPr>
        <xdr:cNvPr id="10" name="Rectangle 9"/>
        <xdr:cNvSpPr/>
      </xdr:nvSpPr>
      <xdr:spPr>
        <a:xfrm>
          <a:off x="4219575" y="320040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0</xdr:col>
      <xdr:colOff>1428750</xdr:colOff>
      <xdr:row>39</xdr:row>
      <xdr:rowOff>180975</xdr:rowOff>
    </xdr:from>
    <xdr:ext cx="1495425" cy="771525"/>
    <xdr:sp macro="" textlink="">
      <xdr:nvSpPr>
        <xdr:cNvPr id="11" name="Rectangle 10"/>
        <xdr:cNvSpPr/>
      </xdr:nvSpPr>
      <xdr:spPr>
        <a:xfrm>
          <a:off x="1428750" y="1333500"/>
          <a:ext cx="149542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4</xdr:col>
      <xdr:colOff>1</xdr:colOff>
      <xdr:row>42</xdr:row>
      <xdr:rowOff>180975</xdr:rowOff>
    </xdr:from>
    <xdr:ext cx="1476374" cy="771525"/>
    <xdr:sp macro="" textlink="">
      <xdr:nvSpPr>
        <xdr:cNvPr id="12" name="Rectangle 11"/>
        <xdr:cNvSpPr/>
      </xdr:nvSpPr>
      <xdr:spPr>
        <a:xfrm>
          <a:off x="2857501" y="2266950"/>
          <a:ext cx="1476374"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7</xdr:col>
      <xdr:colOff>0</xdr:colOff>
      <xdr:row>45</xdr:row>
      <xdr:rowOff>180975</xdr:rowOff>
    </xdr:from>
    <xdr:ext cx="1476375" cy="771525"/>
    <xdr:sp macro="" textlink="">
      <xdr:nvSpPr>
        <xdr:cNvPr id="13" name="Rectangle 12"/>
        <xdr:cNvSpPr/>
      </xdr:nvSpPr>
      <xdr:spPr>
        <a:xfrm>
          <a:off x="4219575" y="320040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1</xdr:col>
      <xdr:colOff>0</xdr:colOff>
      <xdr:row>51</xdr:row>
      <xdr:rowOff>180975</xdr:rowOff>
    </xdr:from>
    <xdr:ext cx="1476375" cy="771525"/>
    <xdr:sp macro="" textlink="">
      <xdr:nvSpPr>
        <xdr:cNvPr id="14" name="Rectangle 13"/>
        <xdr:cNvSpPr/>
      </xdr:nvSpPr>
      <xdr:spPr>
        <a:xfrm>
          <a:off x="4219575" y="321945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1</xdr:col>
      <xdr:colOff>0</xdr:colOff>
      <xdr:row>55</xdr:row>
      <xdr:rowOff>180975</xdr:rowOff>
    </xdr:from>
    <xdr:ext cx="1476375" cy="771525"/>
    <xdr:sp macro="" textlink="">
      <xdr:nvSpPr>
        <xdr:cNvPr id="15" name="Rectangle 14"/>
        <xdr:cNvSpPr/>
      </xdr:nvSpPr>
      <xdr:spPr>
        <a:xfrm>
          <a:off x="4219575" y="321945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1</xdr:col>
      <xdr:colOff>0</xdr:colOff>
      <xdr:row>61</xdr:row>
      <xdr:rowOff>180975</xdr:rowOff>
    </xdr:from>
    <xdr:ext cx="1476375" cy="771525"/>
    <xdr:sp macro="" textlink="">
      <xdr:nvSpPr>
        <xdr:cNvPr id="16" name="Rectangle 15"/>
        <xdr:cNvSpPr/>
      </xdr:nvSpPr>
      <xdr:spPr>
        <a:xfrm>
          <a:off x="4219575" y="321945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oneCellAnchor>
    <xdr:from>
      <xdr:col>1</xdr:col>
      <xdr:colOff>0</xdr:colOff>
      <xdr:row>65</xdr:row>
      <xdr:rowOff>180975</xdr:rowOff>
    </xdr:from>
    <xdr:ext cx="1476375" cy="771525"/>
    <xdr:sp macro="" textlink="">
      <xdr:nvSpPr>
        <xdr:cNvPr id="17" name="Rectangle 16"/>
        <xdr:cNvSpPr/>
      </xdr:nvSpPr>
      <xdr:spPr>
        <a:xfrm>
          <a:off x="4219575" y="3219450"/>
          <a:ext cx="1476375" cy="771525"/>
        </a:xfrm>
        <a:prstGeom prst="rect">
          <a:avLst/>
        </a:prstGeom>
        <a:noFill/>
      </xdr:spPr>
      <xdr:txBody>
        <a:bodyPr wrap="square" lIns="91440" tIns="45720" rIns="91440" bIns="45720">
          <a:noAutofit/>
        </a:bodyPr>
        <a:lstStyle/>
        <a:p>
          <a:pPr algn="ctr"/>
          <a:r>
            <a:rPr lang="fr-FR" sz="20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TOURNOI N°1</a:t>
          </a:r>
        </a:p>
      </xdr:txBody>
    </xdr:sp>
    <xdr:clientData/>
  </xdr:oneCellAnchor>
  <xdr:twoCellAnchor editAs="oneCell">
    <xdr:from>
      <xdr:col>0</xdr:col>
      <xdr:colOff>0</xdr:colOff>
      <xdr:row>0</xdr:row>
      <xdr:rowOff>0</xdr:rowOff>
    </xdr:from>
    <xdr:to>
      <xdr:col>0</xdr:col>
      <xdr:colOff>885825</xdr:colOff>
      <xdr:row>1</xdr:row>
      <xdr:rowOff>0</xdr:rowOff>
    </xdr:to>
    <xdr:pic>
      <xdr:nvPicPr>
        <xdr:cNvPr id="18" name="Imag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0</xdr:row>
      <xdr:rowOff>0</xdr:rowOff>
    </xdr:from>
    <xdr:to>
      <xdr:col>16</xdr:col>
      <xdr:colOff>19049</xdr:colOff>
      <xdr:row>0</xdr:row>
      <xdr:rowOff>561975</xdr:rowOff>
    </xdr:to>
    <xdr:pic>
      <xdr:nvPicPr>
        <xdr:cNvPr id="19" name="Image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12</xdr:row>
      <xdr:rowOff>0</xdr:rowOff>
    </xdr:from>
    <xdr:to>
      <xdr:col>0</xdr:col>
      <xdr:colOff>885825</xdr:colOff>
      <xdr:row>13</xdr:row>
      <xdr:rowOff>9525</xdr:rowOff>
    </xdr:to>
    <xdr:pic>
      <xdr:nvPicPr>
        <xdr:cNvPr id="20" name="Imag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12</xdr:row>
      <xdr:rowOff>0</xdr:rowOff>
    </xdr:from>
    <xdr:to>
      <xdr:col>16</xdr:col>
      <xdr:colOff>19049</xdr:colOff>
      <xdr:row>13</xdr:row>
      <xdr:rowOff>0</xdr:rowOff>
    </xdr:to>
    <xdr:pic>
      <xdr:nvPicPr>
        <xdr:cNvPr id="21" name="Image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24</xdr:row>
      <xdr:rowOff>0</xdr:rowOff>
    </xdr:from>
    <xdr:to>
      <xdr:col>0</xdr:col>
      <xdr:colOff>885825</xdr:colOff>
      <xdr:row>25</xdr:row>
      <xdr:rowOff>0</xdr:rowOff>
    </xdr:to>
    <xdr:pic>
      <xdr:nvPicPr>
        <xdr:cNvPr id="22" name="Image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24</xdr:row>
      <xdr:rowOff>0</xdr:rowOff>
    </xdr:from>
    <xdr:to>
      <xdr:col>16</xdr:col>
      <xdr:colOff>19049</xdr:colOff>
      <xdr:row>24</xdr:row>
      <xdr:rowOff>561975</xdr:rowOff>
    </xdr:to>
    <xdr:pic>
      <xdr:nvPicPr>
        <xdr:cNvPr id="23" name="Image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36</xdr:row>
      <xdr:rowOff>0</xdr:rowOff>
    </xdr:from>
    <xdr:to>
      <xdr:col>0</xdr:col>
      <xdr:colOff>885825</xdr:colOff>
      <xdr:row>37</xdr:row>
      <xdr:rowOff>0</xdr:rowOff>
    </xdr:to>
    <xdr:pic>
      <xdr:nvPicPr>
        <xdr:cNvPr id="24" name="Image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36</xdr:row>
      <xdr:rowOff>0</xdr:rowOff>
    </xdr:from>
    <xdr:to>
      <xdr:col>16</xdr:col>
      <xdr:colOff>19049</xdr:colOff>
      <xdr:row>36</xdr:row>
      <xdr:rowOff>561975</xdr:rowOff>
    </xdr:to>
    <xdr:pic>
      <xdr:nvPicPr>
        <xdr:cNvPr id="25" name="Image 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10474" y="0"/>
          <a:ext cx="88582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58</xdr:row>
      <xdr:rowOff>0</xdr:rowOff>
    </xdr:from>
    <xdr:to>
      <xdr:col>0</xdr:col>
      <xdr:colOff>885825</xdr:colOff>
      <xdr:row>59</xdr:row>
      <xdr:rowOff>0</xdr:rowOff>
    </xdr:to>
    <xdr:pic>
      <xdr:nvPicPr>
        <xdr:cNvPr id="26" name="Image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1187450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58</xdr:row>
      <xdr:rowOff>0</xdr:rowOff>
    </xdr:from>
    <xdr:to>
      <xdr:col>16</xdr:col>
      <xdr:colOff>19049</xdr:colOff>
      <xdr:row>58</xdr:row>
      <xdr:rowOff>561975</xdr:rowOff>
    </xdr:to>
    <xdr:pic>
      <xdr:nvPicPr>
        <xdr:cNvPr id="27" name="Image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556499" y="11874500"/>
          <a:ext cx="89217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48</xdr:row>
      <xdr:rowOff>0</xdr:rowOff>
    </xdr:from>
    <xdr:to>
      <xdr:col>0</xdr:col>
      <xdr:colOff>885825</xdr:colOff>
      <xdr:row>49</xdr:row>
      <xdr:rowOff>0</xdr:rowOff>
    </xdr:to>
    <xdr:pic>
      <xdr:nvPicPr>
        <xdr:cNvPr id="28" name="Image 2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11874500"/>
          <a:ext cx="885825" cy="571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238124</xdr:colOff>
      <xdr:row>48</xdr:row>
      <xdr:rowOff>0</xdr:rowOff>
    </xdr:from>
    <xdr:to>
      <xdr:col>16</xdr:col>
      <xdr:colOff>19049</xdr:colOff>
      <xdr:row>48</xdr:row>
      <xdr:rowOff>561975</xdr:rowOff>
    </xdr:to>
    <xdr:pic>
      <xdr:nvPicPr>
        <xdr:cNvPr id="29" name="Image 2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556499" y="11874500"/>
          <a:ext cx="892175" cy="561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19051</xdr:colOff>
      <xdr:row>38</xdr:row>
      <xdr:rowOff>285749</xdr:rowOff>
    </xdr:from>
    <xdr:to>
      <xdr:col>4</xdr:col>
      <xdr:colOff>9526</xdr:colOff>
      <xdr:row>41</xdr:row>
      <xdr:rowOff>238125</xdr:rowOff>
    </xdr:to>
    <xdr:pic>
      <xdr:nvPicPr>
        <xdr:cNvPr id="30" name="Picture 2"/>
        <xdr:cNvPicPr>
          <a:picLocks noChangeAspect="1" noChangeArrowheads="1"/>
        </xdr:cNvPicPr>
      </xdr:nvPicPr>
      <xdr:blipFill>
        <a:blip xmlns:r="http://schemas.openxmlformats.org/officeDocument/2006/relationships" r:embed="rId3"/>
        <a:srcRect/>
        <a:stretch>
          <a:fillRect/>
        </a:stretch>
      </xdr:blipFill>
      <xdr:spPr bwMode="auto">
        <a:xfrm>
          <a:off x="1514476" y="1142999"/>
          <a:ext cx="1352550" cy="933451"/>
        </a:xfrm>
        <a:prstGeom prst="rect">
          <a:avLst/>
        </a:prstGeom>
        <a:noFill/>
      </xdr:spPr>
    </xdr:pic>
    <xdr:clientData/>
  </xdr:twoCellAnchor>
  <xdr:twoCellAnchor editAs="oneCell">
    <xdr:from>
      <xdr:col>4</xdr:col>
      <xdr:colOff>0</xdr:colOff>
      <xdr:row>42</xdr:row>
      <xdr:rowOff>0</xdr:rowOff>
    </xdr:from>
    <xdr:to>
      <xdr:col>6</xdr:col>
      <xdr:colOff>438150</xdr:colOff>
      <xdr:row>45</xdr:row>
      <xdr:rowOff>1</xdr:rowOff>
    </xdr:to>
    <xdr:pic>
      <xdr:nvPicPr>
        <xdr:cNvPr id="31"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2085975"/>
          <a:ext cx="1352550" cy="933451"/>
        </a:xfrm>
        <a:prstGeom prst="rect">
          <a:avLst/>
        </a:prstGeom>
        <a:noFill/>
      </xdr:spPr>
    </xdr:pic>
    <xdr:clientData/>
  </xdr:twoCellAnchor>
  <xdr:twoCellAnchor editAs="oneCell">
    <xdr:from>
      <xdr:col>7</xdr:col>
      <xdr:colOff>0</xdr:colOff>
      <xdr:row>45</xdr:row>
      <xdr:rowOff>0</xdr:rowOff>
    </xdr:from>
    <xdr:to>
      <xdr:col>9</xdr:col>
      <xdr:colOff>438150</xdr:colOff>
      <xdr:row>47</xdr:row>
      <xdr:rowOff>238126</xdr:rowOff>
    </xdr:to>
    <xdr:pic>
      <xdr:nvPicPr>
        <xdr:cNvPr id="32"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3019425"/>
          <a:ext cx="1352550" cy="933451"/>
        </a:xfrm>
        <a:prstGeom prst="rect">
          <a:avLst/>
        </a:prstGeom>
        <a:noFill/>
      </xdr:spPr>
    </xdr:pic>
    <xdr:clientData/>
  </xdr:twoCellAnchor>
  <xdr:twoCellAnchor editAs="oneCell">
    <xdr:from>
      <xdr:col>1</xdr:col>
      <xdr:colOff>38101</xdr:colOff>
      <xdr:row>40</xdr:row>
      <xdr:rowOff>390525</xdr:rowOff>
    </xdr:from>
    <xdr:to>
      <xdr:col>4</xdr:col>
      <xdr:colOff>19051</xdr:colOff>
      <xdr:row>42</xdr:row>
      <xdr:rowOff>0</xdr:rowOff>
    </xdr:to>
    <xdr:pic>
      <xdr:nvPicPr>
        <xdr:cNvPr id="33" name="Image 32"/>
        <xdr:cNvPicPr>
          <a:picLocks noChangeAspect="1"/>
        </xdr:cNvPicPr>
      </xdr:nvPicPr>
      <xdr:blipFill>
        <a:blip xmlns:r="http://schemas.openxmlformats.org/officeDocument/2006/relationships" r:embed="rId4"/>
        <a:stretch>
          <a:fillRect/>
        </a:stretch>
      </xdr:blipFill>
      <xdr:spPr>
        <a:xfrm>
          <a:off x="1533526" y="1790700"/>
          <a:ext cx="1343025" cy="295275"/>
        </a:xfrm>
        <a:prstGeom prst="rect">
          <a:avLst/>
        </a:prstGeom>
      </xdr:spPr>
    </xdr:pic>
    <xdr:clientData/>
  </xdr:twoCellAnchor>
  <xdr:twoCellAnchor editAs="oneCell">
    <xdr:from>
      <xdr:col>4</xdr:col>
      <xdr:colOff>0</xdr:colOff>
      <xdr:row>43</xdr:row>
      <xdr:rowOff>428625</xdr:rowOff>
    </xdr:from>
    <xdr:to>
      <xdr:col>6</xdr:col>
      <xdr:colOff>428625</xdr:colOff>
      <xdr:row>45</xdr:row>
      <xdr:rowOff>38100</xdr:rowOff>
    </xdr:to>
    <xdr:pic>
      <xdr:nvPicPr>
        <xdr:cNvPr id="34" name="Image 33"/>
        <xdr:cNvPicPr>
          <a:picLocks noChangeAspect="1"/>
        </xdr:cNvPicPr>
      </xdr:nvPicPr>
      <xdr:blipFill>
        <a:blip xmlns:r="http://schemas.openxmlformats.org/officeDocument/2006/relationships" r:embed="rId4"/>
        <a:stretch>
          <a:fillRect/>
        </a:stretch>
      </xdr:blipFill>
      <xdr:spPr>
        <a:xfrm>
          <a:off x="2857500" y="2762250"/>
          <a:ext cx="1343025" cy="295275"/>
        </a:xfrm>
        <a:prstGeom prst="rect">
          <a:avLst/>
        </a:prstGeom>
      </xdr:spPr>
    </xdr:pic>
    <xdr:clientData/>
  </xdr:twoCellAnchor>
  <xdr:twoCellAnchor editAs="oneCell">
    <xdr:from>
      <xdr:col>7</xdr:col>
      <xdr:colOff>0</xdr:colOff>
      <xdr:row>46</xdr:row>
      <xdr:rowOff>381000</xdr:rowOff>
    </xdr:from>
    <xdr:to>
      <xdr:col>9</xdr:col>
      <xdr:colOff>428625</xdr:colOff>
      <xdr:row>48</xdr:row>
      <xdr:rowOff>0</xdr:rowOff>
    </xdr:to>
    <xdr:pic>
      <xdr:nvPicPr>
        <xdr:cNvPr id="35" name="Image 34"/>
        <xdr:cNvPicPr>
          <a:picLocks noChangeAspect="1"/>
        </xdr:cNvPicPr>
      </xdr:nvPicPr>
      <xdr:blipFill>
        <a:blip xmlns:r="http://schemas.openxmlformats.org/officeDocument/2006/relationships" r:embed="rId4"/>
        <a:stretch>
          <a:fillRect/>
        </a:stretch>
      </xdr:blipFill>
      <xdr:spPr>
        <a:xfrm>
          <a:off x="4219575" y="3648075"/>
          <a:ext cx="1343025" cy="314325"/>
        </a:xfrm>
        <a:prstGeom prst="rect">
          <a:avLst/>
        </a:prstGeom>
      </xdr:spPr>
    </xdr:pic>
    <xdr:clientData/>
  </xdr:twoCellAnchor>
  <xdr:twoCellAnchor editAs="oneCell">
    <xdr:from>
      <xdr:col>1</xdr:col>
      <xdr:colOff>19051</xdr:colOff>
      <xdr:row>26</xdr:row>
      <xdr:rowOff>285749</xdr:rowOff>
    </xdr:from>
    <xdr:to>
      <xdr:col>4</xdr:col>
      <xdr:colOff>9526</xdr:colOff>
      <xdr:row>29</xdr:row>
      <xdr:rowOff>238125</xdr:rowOff>
    </xdr:to>
    <xdr:pic>
      <xdr:nvPicPr>
        <xdr:cNvPr id="36" name="Picture 2"/>
        <xdr:cNvPicPr>
          <a:picLocks noChangeAspect="1" noChangeArrowheads="1"/>
        </xdr:cNvPicPr>
      </xdr:nvPicPr>
      <xdr:blipFill>
        <a:blip xmlns:r="http://schemas.openxmlformats.org/officeDocument/2006/relationships" r:embed="rId3"/>
        <a:srcRect/>
        <a:stretch>
          <a:fillRect/>
        </a:stretch>
      </xdr:blipFill>
      <xdr:spPr bwMode="auto">
        <a:xfrm>
          <a:off x="1514476" y="1142999"/>
          <a:ext cx="1352550" cy="933451"/>
        </a:xfrm>
        <a:prstGeom prst="rect">
          <a:avLst/>
        </a:prstGeom>
        <a:noFill/>
      </xdr:spPr>
    </xdr:pic>
    <xdr:clientData/>
  </xdr:twoCellAnchor>
  <xdr:twoCellAnchor editAs="oneCell">
    <xdr:from>
      <xdr:col>4</xdr:col>
      <xdr:colOff>0</xdr:colOff>
      <xdr:row>30</xdr:row>
      <xdr:rowOff>0</xdr:rowOff>
    </xdr:from>
    <xdr:to>
      <xdr:col>6</xdr:col>
      <xdr:colOff>438150</xdr:colOff>
      <xdr:row>33</xdr:row>
      <xdr:rowOff>1</xdr:rowOff>
    </xdr:to>
    <xdr:pic>
      <xdr:nvPicPr>
        <xdr:cNvPr id="37"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2085975"/>
          <a:ext cx="1352550" cy="933451"/>
        </a:xfrm>
        <a:prstGeom prst="rect">
          <a:avLst/>
        </a:prstGeom>
        <a:noFill/>
      </xdr:spPr>
    </xdr:pic>
    <xdr:clientData/>
  </xdr:twoCellAnchor>
  <xdr:twoCellAnchor editAs="oneCell">
    <xdr:from>
      <xdr:col>7</xdr:col>
      <xdr:colOff>0</xdr:colOff>
      <xdr:row>33</xdr:row>
      <xdr:rowOff>0</xdr:rowOff>
    </xdr:from>
    <xdr:to>
      <xdr:col>9</xdr:col>
      <xdr:colOff>438150</xdr:colOff>
      <xdr:row>35</xdr:row>
      <xdr:rowOff>238126</xdr:rowOff>
    </xdr:to>
    <xdr:pic>
      <xdr:nvPicPr>
        <xdr:cNvPr id="38"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3019425"/>
          <a:ext cx="1352550" cy="933451"/>
        </a:xfrm>
        <a:prstGeom prst="rect">
          <a:avLst/>
        </a:prstGeom>
        <a:noFill/>
      </xdr:spPr>
    </xdr:pic>
    <xdr:clientData/>
  </xdr:twoCellAnchor>
  <xdr:twoCellAnchor editAs="oneCell">
    <xdr:from>
      <xdr:col>1</xdr:col>
      <xdr:colOff>38101</xdr:colOff>
      <xdr:row>28</xdr:row>
      <xdr:rowOff>390525</xdr:rowOff>
    </xdr:from>
    <xdr:to>
      <xdr:col>4</xdr:col>
      <xdr:colOff>19051</xdr:colOff>
      <xdr:row>30</xdr:row>
      <xdr:rowOff>0</xdr:rowOff>
    </xdr:to>
    <xdr:pic>
      <xdr:nvPicPr>
        <xdr:cNvPr id="39" name="Image 38"/>
        <xdr:cNvPicPr>
          <a:picLocks noChangeAspect="1"/>
        </xdr:cNvPicPr>
      </xdr:nvPicPr>
      <xdr:blipFill>
        <a:blip xmlns:r="http://schemas.openxmlformats.org/officeDocument/2006/relationships" r:embed="rId4"/>
        <a:stretch>
          <a:fillRect/>
        </a:stretch>
      </xdr:blipFill>
      <xdr:spPr>
        <a:xfrm>
          <a:off x="1533526" y="1790700"/>
          <a:ext cx="1343025" cy="295275"/>
        </a:xfrm>
        <a:prstGeom prst="rect">
          <a:avLst/>
        </a:prstGeom>
      </xdr:spPr>
    </xdr:pic>
    <xdr:clientData/>
  </xdr:twoCellAnchor>
  <xdr:twoCellAnchor editAs="oneCell">
    <xdr:from>
      <xdr:col>4</xdr:col>
      <xdr:colOff>0</xdr:colOff>
      <xdr:row>31</xdr:row>
      <xdr:rowOff>428625</xdr:rowOff>
    </xdr:from>
    <xdr:to>
      <xdr:col>6</xdr:col>
      <xdr:colOff>428625</xdr:colOff>
      <xdr:row>33</xdr:row>
      <xdr:rowOff>38100</xdr:rowOff>
    </xdr:to>
    <xdr:pic>
      <xdr:nvPicPr>
        <xdr:cNvPr id="40" name="Image 39"/>
        <xdr:cNvPicPr>
          <a:picLocks noChangeAspect="1"/>
        </xdr:cNvPicPr>
      </xdr:nvPicPr>
      <xdr:blipFill>
        <a:blip xmlns:r="http://schemas.openxmlformats.org/officeDocument/2006/relationships" r:embed="rId4"/>
        <a:stretch>
          <a:fillRect/>
        </a:stretch>
      </xdr:blipFill>
      <xdr:spPr>
        <a:xfrm>
          <a:off x="2857500" y="2762250"/>
          <a:ext cx="1343025" cy="295275"/>
        </a:xfrm>
        <a:prstGeom prst="rect">
          <a:avLst/>
        </a:prstGeom>
      </xdr:spPr>
    </xdr:pic>
    <xdr:clientData/>
  </xdr:twoCellAnchor>
  <xdr:twoCellAnchor editAs="oneCell">
    <xdr:from>
      <xdr:col>7</xdr:col>
      <xdr:colOff>0</xdr:colOff>
      <xdr:row>34</xdr:row>
      <xdr:rowOff>381000</xdr:rowOff>
    </xdr:from>
    <xdr:to>
      <xdr:col>9</xdr:col>
      <xdr:colOff>428625</xdr:colOff>
      <xdr:row>36</xdr:row>
      <xdr:rowOff>0</xdr:rowOff>
    </xdr:to>
    <xdr:pic>
      <xdr:nvPicPr>
        <xdr:cNvPr id="41" name="Image 40"/>
        <xdr:cNvPicPr>
          <a:picLocks noChangeAspect="1"/>
        </xdr:cNvPicPr>
      </xdr:nvPicPr>
      <xdr:blipFill>
        <a:blip xmlns:r="http://schemas.openxmlformats.org/officeDocument/2006/relationships" r:embed="rId4"/>
        <a:stretch>
          <a:fillRect/>
        </a:stretch>
      </xdr:blipFill>
      <xdr:spPr>
        <a:xfrm>
          <a:off x="4219575" y="3648075"/>
          <a:ext cx="1343025" cy="314325"/>
        </a:xfrm>
        <a:prstGeom prst="rect">
          <a:avLst/>
        </a:prstGeom>
      </xdr:spPr>
    </xdr:pic>
    <xdr:clientData/>
  </xdr:twoCellAnchor>
  <xdr:twoCellAnchor editAs="oneCell">
    <xdr:from>
      <xdr:col>1</xdr:col>
      <xdr:colOff>19051</xdr:colOff>
      <xdr:row>14</xdr:row>
      <xdr:rowOff>285749</xdr:rowOff>
    </xdr:from>
    <xdr:to>
      <xdr:col>4</xdr:col>
      <xdr:colOff>9526</xdr:colOff>
      <xdr:row>17</xdr:row>
      <xdr:rowOff>238125</xdr:rowOff>
    </xdr:to>
    <xdr:pic>
      <xdr:nvPicPr>
        <xdr:cNvPr id="42" name="Picture 2"/>
        <xdr:cNvPicPr>
          <a:picLocks noChangeAspect="1" noChangeArrowheads="1"/>
        </xdr:cNvPicPr>
      </xdr:nvPicPr>
      <xdr:blipFill>
        <a:blip xmlns:r="http://schemas.openxmlformats.org/officeDocument/2006/relationships" r:embed="rId3"/>
        <a:srcRect/>
        <a:stretch>
          <a:fillRect/>
        </a:stretch>
      </xdr:blipFill>
      <xdr:spPr bwMode="auto">
        <a:xfrm>
          <a:off x="1514476" y="1142999"/>
          <a:ext cx="1352550" cy="933451"/>
        </a:xfrm>
        <a:prstGeom prst="rect">
          <a:avLst/>
        </a:prstGeom>
        <a:noFill/>
      </xdr:spPr>
    </xdr:pic>
    <xdr:clientData/>
  </xdr:twoCellAnchor>
  <xdr:twoCellAnchor editAs="oneCell">
    <xdr:from>
      <xdr:col>4</xdr:col>
      <xdr:colOff>0</xdr:colOff>
      <xdr:row>18</xdr:row>
      <xdr:rowOff>0</xdr:rowOff>
    </xdr:from>
    <xdr:to>
      <xdr:col>6</xdr:col>
      <xdr:colOff>438150</xdr:colOff>
      <xdr:row>21</xdr:row>
      <xdr:rowOff>1</xdr:rowOff>
    </xdr:to>
    <xdr:pic>
      <xdr:nvPicPr>
        <xdr:cNvPr id="43"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2085975"/>
          <a:ext cx="1352550" cy="933451"/>
        </a:xfrm>
        <a:prstGeom prst="rect">
          <a:avLst/>
        </a:prstGeom>
        <a:noFill/>
      </xdr:spPr>
    </xdr:pic>
    <xdr:clientData/>
  </xdr:twoCellAnchor>
  <xdr:twoCellAnchor editAs="oneCell">
    <xdr:from>
      <xdr:col>7</xdr:col>
      <xdr:colOff>0</xdr:colOff>
      <xdr:row>21</xdr:row>
      <xdr:rowOff>0</xdr:rowOff>
    </xdr:from>
    <xdr:to>
      <xdr:col>9</xdr:col>
      <xdr:colOff>438150</xdr:colOff>
      <xdr:row>23</xdr:row>
      <xdr:rowOff>238126</xdr:rowOff>
    </xdr:to>
    <xdr:pic>
      <xdr:nvPicPr>
        <xdr:cNvPr id="44"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3019425"/>
          <a:ext cx="1352550" cy="933451"/>
        </a:xfrm>
        <a:prstGeom prst="rect">
          <a:avLst/>
        </a:prstGeom>
        <a:noFill/>
      </xdr:spPr>
    </xdr:pic>
    <xdr:clientData/>
  </xdr:twoCellAnchor>
  <xdr:twoCellAnchor editAs="oneCell">
    <xdr:from>
      <xdr:col>1</xdr:col>
      <xdr:colOff>38101</xdr:colOff>
      <xdr:row>16</xdr:row>
      <xdr:rowOff>390525</xdr:rowOff>
    </xdr:from>
    <xdr:to>
      <xdr:col>4</xdr:col>
      <xdr:colOff>19051</xdr:colOff>
      <xdr:row>18</xdr:row>
      <xdr:rowOff>0</xdr:rowOff>
    </xdr:to>
    <xdr:pic>
      <xdr:nvPicPr>
        <xdr:cNvPr id="45" name="Image 44"/>
        <xdr:cNvPicPr>
          <a:picLocks noChangeAspect="1"/>
        </xdr:cNvPicPr>
      </xdr:nvPicPr>
      <xdr:blipFill>
        <a:blip xmlns:r="http://schemas.openxmlformats.org/officeDocument/2006/relationships" r:embed="rId4"/>
        <a:stretch>
          <a:fillRect/>
        </a:stretch>
      </xdr:blipFill>
      <xdr:spPr>
        <a:xfrm>
          <a:off x="1533526" y="1790700"/>
          <a:ext cx="1343025" cy="295275"/>
        </a:xfrm>
        <a:prstGeom prst="rect">
          <a:avLst/>
        </a:prstGeom>
      </xdr:spPr>
    </xdr:pic>
    <xdr:clientData/>
  </xdr:twoCellAnchor>
  <xdr:twoCellAnchor editAs="oneCell">
    <xdr:from>
      <xdr:col>4</xdr:col>
      <xdr:colOff>0</xdr:colOff>
      <xdr:row>19</xdr:row>
      <xdr:rowOff>428625</xdr:rowOff>
    </xdr:from>
    <xdr:to>
      <xdr:col>6</xdr:col>
      <xdr:colOff>428625</xdr:colOff>
      <xdr:row>21</xdr:row>
      <xdr:rowOff>38100</xdr:rowOff>
    </xdr:to>
    <xdr:pic>
      <xdr:nvPicPr>
        <xdr:cNvPr id="46" name="Image 45"/>
        <xdr:cNvPicPr>
          <a:picLocks noChangeAspect="1"/>
        </xdr:cNvPicPr>
      </xdr:nvPicPr>
      <xdr:blipFill>
        <a:blip xmlns:r="http://schemas.openxmlformats.org/officeDocument/2006/relationships" r:embed="rId4"/>
        <a:stretch>
          <a:fillRect/>
        </a:stretch>
      </xdr:blipFill>
      <xdr:spPr>
        <a:xfrm>
          <a:off x="2857500" y="2762250"/>
          <a:ext cx="1343025" cy="295275"/>
        </a:xfrm>
        <a:prstGeom prst="rect">
          <a:avLst/>
        </a:prstGeom>
      </xdr:spPr>
    </xdr:pic>
    <xdr:clientData/>
  </xdr:twoCellAnchor>
  <xdr:twoCellAnchor editAs="oneCell">
    <xdr:from>
      <xdr:col>7</xdr:col>
      <xdr:colOff>0</xdr:colOff>
      <xdr:row>22</xdr:row>
      <xdr:rowOff>381000</xdr:rowOff>
    </xdr:from>
    <xdr:to>
      <xdr:col>9</xdr:col>
      <xdr:colOff>428625</xdr:colOff>
      <xdr:row>24</xdr:row>
      <xdr:rowOff>0</xdr:rowOff>
    </xdr:to>
    <xdr:pic>
      <xdr:nvPicPr>
        <xdr:cNvPr id="47" name="Image 46"/>
        <xdr:cNvPicPr>
          <a:picLocks noChangeAspect="1"/>
        </xdr:cNvPicPr>
      </xdr:nvPicPr>
      <xdr:blipFill>
        <a:blip xmlns:r="http://schemas.openxmlformats.org/officeDocument/2006/relationships" r:embed="rId4"/>
        <a:stretch>
          <a:fillRect/>
        </a:stretch>
      </xdr:blipFill>
      <xdr:spPr>
        <a:xfrm>
          <a:off x="4219575" y="3648075"/>
          <a:ext cx="1343025" cy="314325"/>
        </a:xfrm>
        <a:prstGeom prst="rect">
          <a:avLst/>
        </a:prstGeom>
      </xdr:spPr>
    </xdr:pic>
    <xdr:clientData/>
  </xdr:twoCellAnchor>
  <xdr:twoCellAnchor editAs="oneCell">
    <xdr:from>
      <xdr:col>1</xdr:col>
      <xdr:colOff>19051</xdr:colOff>
      <xdr:row>2</xdr:row>
      <xdr:rowOff>285749</xdr:rowOff>
    </xdr:from>
    <xdr:to>
      <xdr:col>4</xdr:col>
      <xdr:colOff>9526</xdr:colOff>
      <xdr:row>5</xdr:row>
      <xdr:rowOff>238125</xdr:rowOff>
    </xdr:to>
    <xdr:pic>
      <xdr:nvPicPr>
        <xdr:cNvPr id="48" name="Picture 2"/>
        <xdr:cNvPicPr>
          <a:picLocks noChangeAspect="1" noChangeArrowheads="1"/>
        </xdr:cNvPicPr>
      </xdr:nvPicPr>
      <xdr:blipFill>
        <a:blip xmlns:r="http://schemas.openxmlformats.org/officeDocument/2006/relationships" r:embed="rId3"/>
        <a:srcRect/>
        <a:stretch>
          <a:fillRect/>
        </a:stretch>
      </xdr:blipFill>
      <xdr:spPr bwMode="auto">
        <a:xfrm>
          <a:off x="1514476" y="1142999"/>
          <a:ext cx="1352550" cy="933451"/>
        </a:xfrm>
        <a:prstGeom prst="rect">
          <a:avLst/>
        </a:prstGeom>
        <a:noFill/>
      </xdr:spPr>
    </xdr:pic>
    <xdr:clientData/>
  </xdr:twoCellAnchor>
  <xdr:twoCellAnchor editAs="oneCell">
    <xdr:from>
      <xdr:col>4</xdr:col>
      <xdr:colOff>0</xdr:colOff>
      <xdr:row>6</xdr:row>
      <xdr:rowOff>0</xdr:rowOff>
    </xdr:from>
    <xdr:to>
      <xdr:col>6</xdr:col>
      <xdr:colOff>438150</xdr:colOff>
      <xdr:row>9</xdr:row>
      <xdr:rowOff>1</xdr:rowOff>
    </xdr:to>
    <xdr:pic>
      <xdr:nvPicPr>
        <xdr:cNvPr id="49" name="Picture 2"/>
        <xdr:cNvPicPr>
          <a:picLocks noChangeAspect="1" noChangeArrowheads="1"/>
        </xdr:cNvPicPr>
      </xdr:nvPicPr>
      <xdr:blipFill>
        <a:blip xmlns:r="http://schemas.openxmlformats.org/officeDocument/2006/relationships" r:embed="rId3"/>
        <a:srcRect/>
        <a:stretch>
          <a:fillRect/>
        </a:stretch>
      </xdr:blipFill>
      <xdr:spPr bwMode="auto">
        <a:xfrm>
          <a:off x="2857500" y="2085975"/>
          <a:ext cx="1352550" cy="933451"/>
        </a:xfrm>
        <a:prstGeom prst="rect">
          <a:avLst/>
        </a:prstGeom>
        <a:noFill/>
      </xdr:spPr>
    </xdr:pic>
    <xdr:clientData/>
  </xdr:twoCellAnchor>
  <xdr:twoCellAnchor editAs="oneCell">
    <xdr:from>
      <xdr:col>7</xdr:col>
      <xdr:colOff>0</xdr:colOff>
      <xdr:row>9</xdr:row>
      <xdr:rowOff>0</xdr:rowOff>
    </xdr:from>
    <xdr:to>
      <xdr:col>9</xdr:col>
      <xdr:colOff>438150</xdr:colOff>
      <xdr:row>11</xdr:row>
      <xdr:rowOff>238126</xdr:rowOff>
    </xdr:to>
    <xdr:pic>
      <xdr:nvPicPr>
        <xdr:cNvPr id="50"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3019425"/>
          <a:ext cx="1352550" cy="933451"/>
        </a:xfrm>
        <a:prstGeom prst="rect">
          <a:avLst/>
        </a:prstGeom>
        <a:noFill/>
      </xdr:spPr>
    </xdr:pic>
    <xdr:clientData/>
  </xdr:twoCellAnchor>
  <xdr:twoCellAnchor editAs="oneCell">
    <xdr:from>
      <xdr:col>1</xdr:col>
      <xdr:colOff>38101</xdr:colOff>
      <xdr:row>4</xdr:row>
      <xdr:rowOff>390525</xdr:rowOff>
    </xdr:from>
    <xdr:to>
      <xdr:col>4</xdr:col>
      <xdr:colOff>19051</xdr:colOff>
      <xdr:row>6</xdr:row>
      <xdr:rowOff>0</xdr:rowOff>
    </xdr:to>
    <xdr:pic>
      <xdr:nvPicPr>
        <xdr:cNvPr id="51" name="Image 50"/>
        <xdr:cNvPicPr>
          <a:picLocks noChangeAspect="1"/>
        </xdr:cNvPicPr>
      </xdr:nvPicPr>
      <xdr:blipFill>
        <a:blip xmlns:r="http://schemas.openxmlformats.org/officeDocument/2006/relationships" r:embed="rId4"/>
        <a:stretch>
          <a:fillRect/>
        </a:stretch>
      </xdr:blipFill>
      <xdr:spPr>
        <a:xfrm>
          <a:off x="1533526" y="1790700"/>
          <a:ext cx="1343025" cy="295275"/>
        </a:xfrm>
        <a:prstGeom prst="rect">
          <a:avLst/>
        </a:prstGeom>
      </xdr:spPr>
    </xdr:pic>
    <xdr:clientData/>
  </xdr:twoCellAnchor>
  <xdr:twoCellAnchor editAs="oneCell">
    <xdr:from>
      <xdr:col>4</xdr:col>
      <xdr:colOff>0</xdr:colOff>
      <xdr:row>7</xdr:row>
      <xdr:rowOff>428625</xdr:rowOff>
    </xdr:from>
    <xdr:to>
      <xdr:col>6</xdr:col>
      <xdr:colOff>428625</xdr:colOff>
      <xdr:row>9</xdr:row>
      <xdr:rowOff>38100</xdr:rowOff>
    </xdr:to>
    <xdr:pic>
      <xdr:nvPicPr>
        <xdr:cNvPr id="52" name="Image 51"/>
        <xdr:cNvPicPr>
          <a:picLocks noChangeAspect="1"/>
        </xdr:cNvPicPr>
      </xdr:nvPicPr>
      <xdr:blipFill>
        <a:blip xmlns:r="http://schemas.openxmlformats.org/officeDocument/2006/relationships" r:embed="rId4"/>
        <a:stretch>
          <a:fillRect/>
        </a:stretch>
      </xdr:blipFill>
      <xdr:spPr>
        <a:xfrm>
          <a:off x="2857500" y="2762250"/>
          <a:ext cx="1343025" cy="295275"/>
        </a:xfrm>
        <a:prstGeom prst="rect">
          <a:avLst/>
        </a:prstGeom>
      </xdr:spPr>
    </xdr:pic>
    <xdr:clientData/>
  </xdr:twoCellAnchor>
  <xdr:twoCellAnchor editAs="oneCell">
    <xdr:from>
      <xdr:col>7</xdr:col>
      <xdr:colOff>0</xdr:colOff>
      <xdr:row>10</xdr:row>
      <xdr:rowOff>381000</xdr:rowOff>
    </xdr:from>
    <xdr:to>
      <xdr:col>9</xdr:col>
      <xdr:colOff>428625</xdr:colOff>
      <xdr:row>12</xdr:row>
      <xdr:rowOff>0</xdr:rowOff>
    </xdr:to>
    <xdr:pic>
      <xdr:nvPicPr>
        <xdr:cNvPr id="53" name="Image 52"/>
        <xdr:cNvPicPr>
          <a:picLocks noChangeAspect="1"/>
        </xdr:cNvPicPr>
      </xdr:nvPicPr>
      <xdr:blipFill>
        <a:blip xmlns:r="http://schemas.openxmlformats.org/officeDocument/2006/relationships" r:embed="rId4"/>
        <a:stretch>
          <a:fillRect/>
        </a:stretch>
      </xdr:blipFill>
      <xdr:spPr>
        <a:xfrm>
          <a:off x="4219575" y="3648075"/>
          <a:ext cx="1343025" cy="314325"/>
        </a:xfrm>
        <a:prstGeom prst="rect">
          <a:avLst/>
        </a:prstGeom>
      </xdr:spPr>
    </xdr:pic>
    <xdr:clientData/>
  </xdr:twoCellAnchor>
  <xdr:twoCellAnchor editAs="oneCell">
    <xdr:from>
      <xdr:col>6</xdr:col>
      <xdr:colOff>433387</xdr:colOff>
      <xdr:row>9</xdr:row>
      <xdr:rowOff>159544</xdr:rowOff>
    </xdr:from>
    <xdr:to>
      <xdr:col>9</xdr:col>
      <xdr:colOff>419101</xdr:colOff>
      <xdr:row>12</xdr:row>
      <xdr:rowOff>159545</xdr:rowOff>
    </xdr:to>
    <xdr:pic>
      <xdr:nvPicPr>
        <xdr:cNvPr id="54" name="Picture 2"/>
        <xdr:cNvPicPr>
          <a:picLocks noChangeAspect="1" noChangeArrowheads="1"/>
        </xdr:cNvPicPr>
      </xdr:nvPicPr>
      <xdr:blipFill>
        <a:blip xmlns:r="http://schemas.openxmlformats.org/officeDocument/2006/relationships" r:embed="rId3"/>
        <a:srcRect/>
        <a:stretch>
          <a:fillRect/>
        </a:stretch>
      </xdr:blipFill>
      <xdr:spPr bwMode="auto">
        <a:xfrm>
          <a:off x="4219575" y="3219450"/>
          <a:ext cx="1354932" cy="940595"/>
        </a:xfrm>
        <a:prstGeom prst="rect">
          <a:avLst/>
        </a:prstGeom>
        <a:noFill/>
      </xdr:spPr>
    </xdr:pic>
    <xdr:clientData/>
  </xdr:twoCellAnchor>
  <xdr:twoCellAnchor editAs="oneCell">
    <xdr:from>
      <xdr:col>1</xdr:col>
      <xdr:colOff>0</xdr:colOff>
      <xdr:row>51</xdr:row>
      <xdr:rowOff>0</xdr:rowOff>
    </xdr:from>
    <xdr:to>
      <xdr:col>3</xdr:col>
      <xdr:colOff>442912</xdr:colOff>
      <xdr:row>53</xdr:row>
      <xdr:rowOff>240508</xdr:rowOff>
    </xdr:to>
    <xdr:pic>
      <xdr:nvPicPr>
        <xdr:cNvPr id="55" name="Picture 2"/>
        <xdr:cNvPicPr>
          <a:picLocks noChangeAspect="1" noChangeArrowheads="1"/>
        </xdr:cNvPicPr>
      </xdr:nvPicPr>
      <xdr:blipFill>
        <a:blip xmlns:r="http://schemas.openxmlformats.org/officeDocument/2006/relationships" r:embed="rId3"/>
        <a:srcRect/>
        <a:stretch>
          <a:fillRect/>
        </a:stretch>
      </xdr:blipFill>
      <xdr:spPr bwMode="auto">
        <a:xfrm>
          <a:off x="1500188" y="16752094"/>
          <a:ext cx="1359693" cy="931070"/>
        </a:xfrm>
        <a:prstGeom prst="rect">
          <a:avLst/>
        </a:prstGeom>
        <a:noFill/>
      </xdr:spPr>
    </xdr:pic>
    <xdr:clientData/>
  </xdr:twoCellAnchor>
  <xdr:twoCellAnchor editAs="oneCell">
    <xdr:from>
      <xdr:col>1</xdr:col>
      <xdr:colOff>0</xdr:colOff>
      <xdr:row>55</xdr:row>
      <xdr:rowOff>0</xdr:rowOff>
    </xdr:from>
    <xdr:to>
      <xdr:col>3</xdr:col>
      <xdr:colOff>442912</xdr:colOff>
      <xdr:row>57</xdr:row>
      <xdr:rowOff>240507</xdr:rowOff>
    </xdr:to>
    <xdr:pic>
      <xdr:nvPicPr>
        <xdr:cNvPr id="56" name="Picture 2"/>
        <xdr:cNvPicPr>
          <a:picLocks noChangeAspect="1" noChangeArrowheads="1"/>
        </xdr:cNvPicPr>
      </xdr:nvPicPr>
      <xdr:blipFill>
        <a:blip xmlns:r="http://schemas.openxmlformats.org/officeDocument/2006/relationships" r:embed="rId3"/>
        <a:srcRect/>
        <a:stretch>
          <a:fillRect/>
        </a:stretch>
      </xdr:blipFill>
      <xdr:spPr bwMode="auto">
        <a:xfrm>
          <a:off x="1500188" y="18192750"/>
          <a:ext cx="1359693" cy="931070"/>
        </a:xfrm>
        <a:prstGeom prst="rect">
          <a:avLst/>
        </a:prstGeom>
        <a:noFill/>
      </xdr:spPr>
    </xdr:pic>
    <xdr:clientData/>
  </xdr:twoCellAnchor>
  <xdr:twoCellAnchor editAs="oneCell">
    <xdr:from>
      <xdr:col>1</xdr:col>
      <xdr:colOff>0</xdr:colOff>
      <xdr:row>61</xdr:row>
      <xdr:rowOff>0</xdr:rowOff>
    </xdr:from>
    <xdr:to>
      <xdr:col>3</xdr:col>
      <xdr:colOff>442912</xdr:colOff>
      <xdr:row>63</xdr:row>
      <xdr:rowOff>240507</xdr:rowOff>
    </xdr:to>
    <xdr:pic>
      <xdr:nvPicPr>
        <xdr:cNvPr id="57" name="Picture 2"/>
        <xdr:cNvPicPr>
          <a:picLocks noChangeAspect="1" noChangeArrowheads="1"/>
        </xdr:cNvPicPr>
      </xdr:nvPicPr>
      <xdr:blipFill>
        <a:blip xmlns:r="http://schemas.openxmlformats.org/officeDocument/2006/relationships" r:embed="rId3"/>
        <a:srcRect/>
        <a:stretch>
          <a:fillRect/>
        </a:stretch>
      </xdr:blipFill>
      <xdr:spPr bwMode="auto">
        <a:xfrm>
          <a:off x="1500188" y="20204906"/>
          <a:ext cx="1359693" cy="931070"/>
        </a:xfrm>
        <a:prstGeom prst="rect">
          <a:avLst/>
        </a:prstGeom>
        <a:noFill/>
      </xdr:spPr>
    </xdr:pic>
    <xdr:clientData/>
  </xdr:twoCellAnchor>
  <xdr:twoCellAnchor editAs="oneCell">
    <xdr:from>
      <xdr:col>1</xdr:col>
      <xdr:colOff>0</xdr:colOff>
      <xdr:row>65</xdr:row>
      <xdr:rowOff>0</xdr:rowOff>
    </xdr:from>
    <xdr:to>
      <xdr:col>3</xdr:col>
      <xdr:colOff>442912</xdr:colOff>
      <xdr:row>67</xdr:row>
      <xdr:rowOff>240508</xdr:rowOff>
    </xdr:to>
    <xdr:pic>
      <xdr:nvPicPr>
        <xdr:cNvPr id="58" name="Picture 2"/>
        <xdr:cNvPicPr>
          <a:picLocks noChangeAspect="1" noChangeArrowheads="1"/>
        </xdr:cNvPicPr>
      </xdr:nvPicPr>
      <xdr:blipFill>
        <a:blip xmlns:r="http://schemas.openxmlformats.org/officeDocument/2006/relationships" r:embed="rId3"/>
        <a:srcRect/>
        <a:stretch>
          <a:fillRect/>
        </a:stretch>
      </xdr:blipFill>
      <xdr:spPr bwMode="auto">
        <a:xfrm>
          <a:off x="1500188" y="21645563"/>
          <a:ext cx="1359693" cy="931070"/>
        </a:xfrm>
        <a:prstGeom prst="rect">
          <a:avLst/>
        </a:prstGeom>
        <a:noFill/>
      </xdr:spPr>
    </xdr:pic>
    <xdr:clientData/>
  </xdr:twoCellAnchor>
  <xdr:twoCellAnchor editAs="oneCell">
    <xdr:from>
      <xdr:col>1</xdr:col>
      <xdr:colOff>0</xdr:colOff>
      <xdr:row>52</xdr:row>
      <xdr:rowOff>416718</xdr:rowOff>
    </xdr:from>
    <xdr:to>
      <xdr:col>3</xdr:col>
      <xdr:colOff>428625</xdr:colOff>
      <xdr:row>54</xdr:row>
      <xdr:rowOff>35718</xdr:rowOff>
    </xdr:to>
    <xdr:pic>
      <xdr:nvPicPr>
        <xdr:cNvPr id="59" name="Image 58"/>
        <xdr:cNvPicPr>
          <a:picLocks noChangeAspect="1"/>
        </xdr:cNvPicPr>
      </xdr:nvPicPr>
      <xdr:blipFill>
        <a:blip xmlns:r="http://schemas.openxmlformats.org/officeDocument/2006/relationships" r:embed="rId4"/>
        <a:stretch>
          <a:fillRect/>
        </a:stretch>
      </xdr:blipFill>
      <xdr:spPr>
        <a:xfrm>
          <a:off x="1500188" y="17418843"/>
          <a:ext cx="1345406" cy="309563"/>
        </a:xfrm>
        <a:prstGeom prst="rect">
          <a:avLst/>
        </a:prstGeom>
      </xdr:spPr>
    </xdr:pic>
    <xdr:clientData/>
  </xdr:twoCellAnchor>
  <xdr:twoCellAnchor editAs="oneCell">
    <xdr:from>
      <xdr:col>1</xdr:col>
      <xdr:colOff>0</xdr:colOff>
      <xdr:row>56</xdr:row>
      <xdr:rowOff>357188</xdr:rowOff>
    </xdr:from>
    <xdr:to>
      <xdr:col>3</xdr:col>
      <xdr:colOff>428625</xdr:colOff>
      <xdr:row>58</xdr:row>
      <xdr:rowOff>1</xdr:rowOff>
    </xdr:to>
    <xdr:pic>
      <xdr:nvPicPr>
        <xdr:cNvPr id="60" name="Image 59"/>
        <xdr:cNvPicPr>
          <a:picLocks noChangeAspect="1"/>
        </xdr:cNvPicPr>
      </xdr:nvPicPr>
      <xdr:blipFill>
        <a:blip xmlns:r="http://schemas.openxmlformats.org/officeDocument/2006/relationships" r:embed="rId4"/>
        <a:stretch>
          <a:fillRect/>
        </a:stretch>
      </xdr:blipFill>
      <xdr:spPr>
        <a:xfrm>
          <a:off x="1500188" y="18799969"/>
          <a:ext cx="1345406" cy="333376"/>
        </a:xfrm>
        <a:prstGeom prst="rect">
          <a:avLst/>
        </a:prstGeom>
      </xdr:spPr>
    </xdr:pic>
    <xdr:clientData/>
  </xdr:twoCellAnchor>
  <xdr:twoCellAnchor editAs="oneCell">
    <xdr:from>
      <xdr:col>1</xdr:col>
      <xdr:colOff>6740</xdr:colOff>
      <xdr:row>62</xdr:row>
      <xdr:rowOff>380999</xdr:rowOff>
    </xdr:from>
    <xdr:to>
      <xdr:col>3</xdr:col>
      <xdr:colOff>428547</xdr:colOff>
      <xdr:row>64</xdr:row>
      <xdr:rowOff>35718</xdr:rowOff>
    </xdr:to>
    <xdr:pic>
      <xdr:nvPicPr>
        <xdr:cNvPr id="61" name="Image 60"/>
        <xdr:cNvPicPr>
          <a:picLocks noChangeAspect="1"/>
        </xdr:cNvPicPr>
      </xdr:nvPicPr>
      <xdr:blipFill>
        <a:blip xmlns:r="http://schemas.openxmlformats.org/officeDocument/2006/relationships" r:embed="rId4"/>
        <a:stretch>
          <a:fillRect/>
        </a:stretch>
      </xdr:blipFill>
      <xdr:spPr>
        <a:xfrm>
          <a:off x="1506928" y="20835937"/>
          <a:ext cx="1338588" cy="345281"/>
        </a:xfrm>
        <a:prstGeom prst="rect">
          <a:avLst/>
        </a:prstGeom>
      </xdr:spPr>
    </xdr:pic>
    <xdr:clientData/>
  </xdr:twoCellAnchor>
  <xdr:twoCellAnchor editAs="oneCell">
    <xdr:from>
      <xdr:col>1</xdr:col>
      <xdr:colOff>0</xdr:colOff>
      <xdr:row>66</xdr:row>
      <xdr:rowOff>380999</xdr:rowOff>
    </xdr:from>
    <xdr:to>
      <xdr:col>3</xdr:col>
      <xdr:colOff>428625</xdr:colOff>
      <xdr:row>68</xdr:row>
      <xdr:rowOff>47625</xdr:rowOff>
    </xdr:to>
    <xdr:pic>
      <xdr:nvPicPr>
        <xdr:cNvPr id="63" name="Image 62"/>
        <xdr:cNvPicPr>
          <a:picLocks noChangeAspect="1"/>
        </xdr:cNvPicPr>
      </xdr:nvPicPr>
      <xdr:blipFill>
        <a:blip xmlns:r="http://schemas.openxmlformats.org/officeDocument/2006/relationships" r:embed="rId4"/>
        <a:stretch>
          <a:fillRect/>
        </a:stretch>
      </xdr:blipFill>
      <xdr:spPr>
        <a:xfrm>
          <a:off x="1500188" y="22276593"/>
          <a:ext cx="1345406" cy="3571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1285875</xdr:colOff>
      <xdr:row>0</xdr:row>
      <xdr:rowOff>933450</xdr:rowOff>
    </xdr:to>
    <xdr:pic>
      <xdr:nvPicPr>
        <xdr:cNvPr id="14" name="Imag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0"/>
          <a:ext cx="1285875" cy="9334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16</xdr:col>
      <xdr:colOff>219075</xdr:colOff>
      <xdr:row>0</xdr:row>
      <xdr:rowOff>0</xdr:rowOff>
    </xdr:from>
    <xdr:to>
      <xdr:col>19</xdr:col>
      <xdr:colOff>9525</xdr:colOff>
      <xdr:row>1</xdr:row>
      <xdr:rowOff>0</xdr:rowOff>
    </xdr:to>
    <xdr:pic>
      <xdr:nvPicPr>
        <xdr:cNvPr id="15" name="Imag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353675" y="0"/>
          <a:ext cx="1333500" cy="952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1276350</xdr:colOff>
      <xdr:row>1</xdr:row>
      <xdr:rowOff>9525</xdr:rowOff>
    </xdr:to>
    <xdr:pic>
      <xdr:nvPicPr>
        <xdr:cNvPr id="14" name="Imag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0"/>
          <a:ext cx="1276350" cy="9620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16</xdr:col>
      <xdr:colOff>247650</xdr:colOff>
      <xdr:row>0</xdr:row>
      <xdr:rowOff>0</xdr:rowOff>
    </xdr:from>
    <xdr:to>
      <xdr:col>19</xdr:col>
      <xdr:colOff>9524</xdr:colOff>
      <xdr:row>1</xdr:row>
      <xdr:rowOff>9525</xdr:rowOff>
    </xdr:to>
    <xdr:pic>
      <xdr:nvPicPr>
        <xdr:cNvPr id="15" name="Imag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382250" y="0"/>
          <a:ext cx="1304924" cy="9620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1463598</xdr:colOff>
      <xdr:row>0</xdr:row>
      <xdr:rowOff>1126738</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0"/>
          <a:ext cx="1463598" cy="112673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14</xdr:col>
      <xdr:colOff>755030</xdr:colOff>
      <xdr:row>0</xdr:row>
      <xdr:rowOff>1</xdr:rowOff>
    </xdr:from>
    <xdr:to>
      <xdr:col>15</xdr:col>
      <xdr:colOff>1151825</xdr:colOff>
      <xdr:row>0</xdr:row>
      <xdr:rowOff>1080275</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066798" y="1"/>
          <a:ext cx="1372527" cy="108027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43"/>
  <sheetViews>
    <sheetView workbookViewId="0">
      <selection activeCell="B1" sqref="B1"/>
    </sheetView>
  </sheetViews>
  <sheetFormatPr baseColWidth="10" defaultRowHeight="15"/>
  <cols>
    <col min="1" max="1" width="140.28515625" style="26" customWidth="1"/>
    <col min="2" max="16384" width="11.42578125" style="26"/>
  </cols>
  <sheetData>
    <row r="1" spans="1:1" ht="65.25" customHeight="1">
      <c r="A1" s="25" t="s">
        <v>60</v>
      </c>
    </row>
    <row r="2" spans="1:1" ht="162.75" customHeight="1">
      <c r="A2" s="179" t="s">
        <v>119</v>
      </c>
    </row>
    <row r="3" spans="1:1" ht="62.25" customHeight="1">
      <c r="A3" s="25" t="s">
        <v>17</v>
      </c>
    </row>
    <row r="4" spans="1:1" ht="231.75" customHeight="1">
      <c r="A4" s="28" t="s">
        <v>69</v>
      </c>
    </row>
    <row r="5" spans="1:1" ht="57.75" customHeight="1">
      <c r="A5" s="25" t="s">
        <v>18</v>
      </c>
    </row>
    <row r="6" spans="1:1" ht="205.5" customHeight="1">
      <c r="A6" s="28" t="s">
        <v>58</v>
      </c>
    </row>
    <row r="7" spans="1:1" ht="65.25" customHeight="1">
      <c r="A7" s="25" t="s">
        <v>19</v>
      </c>
    </row>
    <row r="8" spans="1:1" ht="87.75" customHeight="1">
      <c r="A8" s="27" t="s">
        <v>20</v>
      </c>
    </row>
    <row r="9" spans="1:1" ht="65.25" customHeight="1">
      <c r="A9" s="25" t="s">
        <v>21</v>
      </c>
    </row>
    <row r="10" spans="1:1" ht="168.75" customHeight="1">
      <c r="A10" s="28" t="s">
        <v>22</v>
      </c>
    </row>
    <row r="11" spans="1:1" ht="50.1" customHeight="1">
      <c r="A11" s="28"/>
    </row>
    <row r="12" spans="1:1" ht="50.1" customHeight="1">
      <c r="A12" s="28"/>
    </row>
    <row r="13" spans="1:1" ht="50.1" customHeight="1">
      <c r="A13" s="28"/>
    </row>
    <row r="14" spans="1:1" ht="50.1" customHeight="1">
      <c r="A14" s="28"/>
    </row>
    <row r="15" spans="1:1" ht="50.1" customHeight="1">
      <c r="A15" s="28"/>
    </row>
    <row r="16" spans="1:1" ht="50.1" customHeight="1">
      <c r="A16" s="28"/>
    </row>
    <row r="17" spans="1:1" ht="50.1" customHeight="1">
      <c r="A17" s="28"/>
    </row>
    <row r="18" spans="1:1" ht="50.1" customHeight="1">
      <c r="A18" s="28"/>
    </row>
    <row r="19" spans="1:1" ht="50.1" customHeight="1">
      <c r="A19" s="28"/>
    </row>
    <row r="20" spans="1:1" ht="50.1" customHeight="1">
      <c r="A20" s="28"/>
    </row>
    <row r="21" spans="1:1" ht="50.1" customHeight="1">
      <c r="A21" s="28"/>
    </row>
    <row r="22" spans="1:1" ht="50.1" customHeight="1">
      <c r="A22" s="28"/>
    </row>
    <row r="23" spans="1:1" ht="50.1" customHeight="1">
      <c r="A23" s="28"/>
    </row>
    <row r="24" spans="1:1" ht="50.1" customHeight="1">
      <c r="A24" s="28"/>
    </row>
    <row r="25" spans="1:1" ht="50.1" customHeight="1">
      <c r="A25" s="28"/>
    </row>
    <row r="26" spans="1:1" ht="50.1" customHeight="1">
      <c r="A26" s="28"/>
    </row>
    <row r="27" spans="1:1" ht="50.1" customHeight="1">
      <c r="A27" s="28"/>
    </row>
    <row r="28" spans="1:1" ht="50.1" customHeight="1">
      <c r="A28" s="28"/>
    </row>
    <row r="29" spans="1:1" ht="50.1" customHeight="1">
      <c r="A29" s="28"/>
    </row>
    <row r="30" spans="1:1" ht="50.1" customHeight="1">
      <c r="A30" s="28"/>
    </row>
    <row r="31" spans="1:1" ht="50.1" customHeight="1">
      <c r="A31" s="28"/>
    </row>
    <row r="32" spans="1:1" ht="50.1" customHeight="1">
      <c r="A32" s="28"/>
    </row>
    <row r="33" spans="1:1" ht="50.1" customHeight="1">
      <c r="A33" s="28"/>
    </row>
    <row r="34" spans="1:1" ht="50.1" customHeight="1"/>
    <row r="35" spans="1:1" ht="50.1" customHeight="1"/>
    <row r="36" spans="1:1" ht="50.1" customHeight="1"/>
    <row r="37" spans="1:1" ht="50.1" customHeight="1"/>
    <row r="38" spans="1:1" ht="50.1" customHeight="1"/>
    <row r="39" spans="1:1" ht="50.1" customHeight="1"/>
    <row r="40" spans="1:1" ht="50.1" customHeight="1"/>
    <row r="41" spans="1:1" ht="50.1" customHeight="1"/>
    <row r="42" spans="1:1" ht="50.1" customHeight="1"/>
    <row r="43" spans="1:1" ht="50.1" customHeight="1"/>
  </sheetData>
  <printOptions horizontalCentered="1" verticalCentered="1"/>
  <pageMargins left="0.70866141732283472" right="0.70866141732283472" top="0.74803149606299213" bottom="0.74803149606299213"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AL118"/>
  <sheetViews>
    <sheetView topLeftCell="A10" workbookViewId="0">
      <selection sqref="A1:S1"/>
    </sheetView>
  </sheetViews>
  <sheetFormatPr baseColWidth="10" defaultRowHeight="15"/>
  <cols>
    <col min="1" max="1" width="22" style="36" customWidth="1"/>
    <col min="2" max="2" width="8.7109375" style="36" customWidth="1"/>
    <col min="3" max="3" width="5.7109375" style="36" customWidth="1"/>
    <col min="4" max="5" width="8.7109375" style="36" customWidth="1"/>
    <col min="6" max="6" width="5.7109375" style="36" customWidth="1"/>
    <col min="7" max="7" width="8.7109375" style="36" customWidth="1"/>
    <col min="8" max="9" width="7.7109375" style="36" customWidth="1"/>
    <col min="10" max="10" width="22" style="36" customWidth="1"/>
    <col min="11" max="11" width="8.7109375" style="36" customWidth="1"/>
    <col min="12" max="12" width="5.7109375" style="36" customWidth="1"/>
    <col min="13" max="14" width="8.7109375" style="36" customWidth="1"/>
    <col min="15" max="15" width="5.7109375" style="36" customWidth="1"/>
    <col min="16" max="16" width="8.7109375" style="36" customWidth="1"/>
    <col min="17" max="19" width="7.7109375" style="36" customWidth="1"/>
    <col min="20" max="16384" width="11.42578125" style="36"/>
  </cols>
  <sheetData>
    <row r="1" spans="1:38" ht="75" customHeight="1">
      <c r="A1" s="436" t="s">
        <v>34</v>
      </c>
      <c r="B1" s="436"/>
      <c r="C1" s="436"/>
      <c r="D1" s="436"/>
      <c r="E1" s="436"/>
      <c r="F1" s="436"/>
      <c r="G1" s="436"/>
      <c r="H1" s="436"/>
      <c r="I1" s="436"/>
      <c r="J1" s="436"/>
      <c r="K1" s="436"/>
      <c r="L1" s="436"/>
      <c r="M1" s="436"/>
      <c r="N1" s="436"/>
      <c r="O1" s="436"/>
      <c r="P1" s="436"/>
      <c r="Q1" s="436"/>
      <c r="R1" s="436"/>
      <c r="S1" s="436"/>
      <c r="T1" s="138"/>
      <c r="U1" s="138"/>
      <c r="V1" s="138"/>
      <c r="W1" s="138"/>
      <c r="X1" s="138"/>
      <c r="Y1" s="138"/>
      <c r="Z1" s="138"/>
      <c r="AA1" s="138"/>
      <c r="AB1" s="138"/>
      <c r="AC1" s="138"/>
      <c r="AD1" s="138"/>
      <c r="AE1" s="138"/>
      <c r="AF1" s="138"/>
      <c r="AG1" s="138"/>
      <c r="AH1" s="138"/>
      <c r="AI1" s="138"/>
      <c r="AJ1" s="138"/>
      <c r="AK1" s="138"/>
      <c r="AL1" s="138"/>
    </row>
    <row r="2" spans="1:38" ht="70.5" customHeight="1" thickBot="1">
      <c r="A2" s="419" t="s">
        <v>32</v>
      </c>
      <c r="B2" s="419"/>
      <c r="C2" s="419"/>
      <c r="D2" s="419"/>
      <c r="E2" s="419"/>
      <c r="F2" s="419"/>
      <c r="G2" s="419"/>
      <c r="H2" s="419"/>
      <c r="I2" s="419"/>
      <c r="J2" s="419"/>
      <c r="K2" s="419"/>
      <c r="L2" s="419"/>
      <c r="M2" s="419"/>
      <c r="N2" s="419"/>
      <c r="O2" s="419"/>
      <c r="P2" s="419"/>
      <c r="Q2" s="419"/>
      <c r="R2" s="419"/>
      <c r="S2" s="419"/>
      <c r="T2" s="138"/>
      <c r="U2" s="138"/>
      <c r="V2" s="138"/>
      <c r="W2" s="138"/>
      <c r="X2" s="138"/>
      <c r="Y2" s="138"/>
      <c r="Z2" s="138"/>
      <c r="AA2" s="138"/>
      <c r="AB2" s="138"/>
      <c r="AC2" s="138"/>
      <c r="AD2" s="138"/>
      <c r="AE2" s="138"/>
      <c r="AF2" s="138"/>
      <c r="AG2" s="138"/>
      <c r="AH2" s="138"/>
      <c r="AI2" s="138"/>
      <c r="AJ2" s="138"/>
      <c r="AK2" s="138"/>
      <c r="AL2" s="138"/>
    </row>
    <row r="3" spans="1:38" ht="35.1" customHeight="1">
      <c r="A3" s="420" t="s">
        <v>6</v>
      </c>
      <c r="B3" s="422">
        <f>A6</f>
        <v>0</v>
      </c>
      <c r="C3" s="423"/>
      <c r="D3" s="424"/>
      <c r="E3" s="422">
        <f>A9</f>
        <v>0</v>
      </c>
      <c r="F3" s="423"/>
      <c r="G3" s="424"/>
      <c r="H3" s="425" t="s">
        <v>0</v>
      </c>
      <c r="I3" s="427" t="s">
        <v>2</v>
      </c>
      <c r="J3" s="420" t="s">
        <v>6</v>
      </c>
      <c r="K3" s="422">
        <f>J6</f>
        <v>0</v>
      </c>
      <c r="L3" s="423"/>
      <c r="M3" s="424"/>
      <c r="N3" s="422">
        <f>J9</f>
        <v>0</v>
      </c>
      <c r="O3" s="423"/>
      <c r="P3" s="423"/>
      <c r="Q3" s="429" t="s">
        <v>0</v>
      </c>
      <c r="R3" s="431" t="s">
        <v>2</v>
      </c>
      <c r="S3" s="68" t="s">
        <v>5</v>
      </c>
      <c r="T3" s="138"/>
      <c r="U3" s="138"/>
      <c r="V3" s="138"/>
      <c r="W3" s="138"/>
      <c r="X3" s="138"/>
      <c r="Y3" s="138"/>
      <c r="Z3" s="138"/>
      <c r="AA3" s="138"/>
      <c r="AB3" s="138"/>
      <c r="AC3" s="138"/>
      <c r="AD3" s="138"/>
      <c r="AE3" s="138"/>
      <c r="AF3" s="138"/>
      <c r="AG3" s="138"/>
      <c r="AH3" s="138"/>
      <c r="AI3" s="138"/>
      <c r="AJ3" s="138"/>
      <c r="AK3" s="138"/>
      <c r="AL3" s="138"/>
    </row>
    <row r="4" spans="1:38" ht="25.5" customHeight="1" thickBot="1">
      <c r="A4" s="421"/>
      <c r="B4" s="433"/>
      <c r="C4" s="434"/>
      <c r="D4" s="435"/>
      <c r="E4" s="433"/>
      <c r="F4" s="434"/>
      <c r="G4" s="435"/>
      <c r="H4" s="426"/>
      <c r="I4" s="428"/>
      <c r="J4" s="421"/>
      <c r="K4" s="433"/>
      <c r="L4" s="434"/>
      <c r="M4" s="435"/>
      <c r="N4" s="433"/>
      <c r="O4" s="434"/>
      <c r="P4" s="434"/>
      <c r="Q4" s="430"/>
      <c r="R4" s="432"/>
      <c r="S4" s="69"/>
      <c r="T4" s="138"/>
      <c r="U4" s="138"/>
      <c r="V4" s="138"/>
      <c r="W4" s="138"/>
      <c r="X4" s="138"/>
      <c r="Y4" s="138"/>
      <c r="Z4" s="138"/>
      <c r="AA4" s="138"/>
      <c r="AB4" s="138"/>
      <c r="AC4" s="138"/>
      <c r="AD4" s="138"/>
      <c r="AE4" s="138"/>
      <c r="AF4" s="138"/>
      <c r="AG4" s="138"/>
      <c r="AH4" s="138"/>
      <c r="AI4" s="138"/>
      <c r="AJ4" s="138"/>
      <c r="AK4" s="138"/>
      <c r="AL4" s="138"/>
    </row>
    <row r="5" spans="1:38" ht="27" customHeight="1">
      <c r="A5" s="64"/>
      <c r="B5" s="53"/>
      <c r="C5" s="54"/>
      <c r="D5" s="55"/>
      <c r="E5" s="56"/>
      <c r="F5" s="42"/>
      <c r="G5" s="57"/>
      <c r="H5" s="413"/>
      <c r="I5" s="415"/>
      <c r="J5" s="64"/>
      <c r="K5" s="53"/>
      <c r="L5" s="54"/>
      <c r="M5" s="55"/>
      <c r="N5" s="56"/>
      <c r="O5" s="42"/>
      <c r="P5" s="71"/>
      <c r="Q5" s="417"/>
      <c r="R5" s="418"/>
      <c r="S5" s="400"/>
      <c r="T5" s="138"/>
      <c r="U5" s="138"/>
      <c r="V5" s="138"/>
      <c r="W5" s="138"/>
      <c r="X5" s="138"/>
      <c r="Y5" s="138"/>
      <c r="Z5" s="138"/>
      <c r="AA5" s="138"/>
      <c r="AB5" s="138"/>
      <c r="AC5" s="138"/>
      <c r="AD5" s="138"/>
      <c r="AE5" s="138"/>
      <c r="AF5" s="138"/>
      <c r="AG5" s="138"/>
      <c r="AH5" s="138"/>
      <c r="AI5" s="138"/>
      <c r="AJ5" s="138"/>
      <c r="AK5" s="138"/>
      <c r="AL5" s="138"/>
    </row>
    <row r="6" spans="1:38" ht="34.5" customHeight="1">
      <c r="A6" s="65"/>
      <c r="B6" s="47"/>
      <c r="C6" s="48"/>
      <c r="D6" s="49"/>
      <c r="E6" s="43"/>
      <c r="F6" s="70" t="s">
        <v>29</v>
      </c>
      <c r="G6" s="40"/>
      <c r="H6" s="403"/>
      <c r="I6" s="406"/>
      <c r="J6" s="65"/>
      <c r="K6" s="47"/>
      <c r="L6" s="48"/>
      <c r="M6" s="49"/>
      <c r="N6" s="43"/>
      <c r="O6" s="70" t="s">
        <v>29</v>
      </c>
      <c r="P6" s="72"/>
      <c r="Q6" s="408"/>
      <c r="R6" s="410"/>
      <c r="S6" s="401"/>
      <c r="T6" s="138"/>
      <c r="U6" s="138"/>
      <c r="V6" s="138"/>
      <c r="W6" s="138"/>
      <c r="X6" s="138"/>
      <c r="Y6" s="138"/>
      <c r="Z6" s="138"/>
      <c r="AA6" s="138"/>
      <c r="AB6" s="138"/>
      <c r="AC6" s="138"/>
      <c r="AD6" s="138"/>
      <c r="AE6" s="138"/>
      <c r="AF6" s="138"/>
      <c r="AG6" s="138"/>
      <c r="AH6" s="138"/>
      <c r="AI6" s="138"/>
      <c r="AJ6" s="138"/>
      <c r="AK6" s="138"/>
      <c r="AL6" s="138"/>
    </row>
    <row r="7" spans="1:38" ht="27.75" customHeight="1">
      <c r="A7" s="65"/>
      <c r="B7" s="50"/>
      <c r="C7" s="51"/>
      <c r="D7" s="52"/>
      <c r="E7" s="43" t="str">
        <f>IF(G5=0,"",E5/G5)</f>
        <v/>
      </c>
      <c r="F7" s="41"/>
      <c r="G7" s="40"/>
      <c r="H7" s="414"/>
      <c r="I7" s="416"/>
      <c r="J7" s="65"/>
      <c r="K7" s="50"/>
      <c r="L7" s="51"/>
      <c r="M7" s="52"/>
      <c r="N7" s="43" t="str">
        <f>IF(P5=0,"",N5/P5)</f>
        <v/>
      </c>
      <c r="O7" s="41"/>
      <c r="P7" s="72"/>
      <c r="Q7" s="408"/>
      <c r="R7" s="410"/>
      <c r="S7" s="401"/>
      <c r="T7" s="138"/>
      <c r="U7" s="138"/>
      <c r="V7" s="138"/>
      <c r="W7" s="138"/>
      <c r="X7" s="138"/>
      <c r="Y7" s="138"/>
      <c r="Z7" s="138"/>
      <c r="AA7" s="138"/>
      <c r="AB7" s="138"/>
      <c r="AC7" s="138"/>
      <c r="AD7" s="138"/>
      <c r="AE7" s="138"/>
      <c r="AF7" s="138"/>
      <c r="AG7" s="138"/>
      <c r="AH7" s="138"/>
      <c r="AI7" s="138"/>
      <c r="AJ7" s="138"/>
      <c r="AK7" s="138"/>
      <c r="AL7" s="138"/>
    </row>
    <row r="8" spans="1:38" ht="27" customHeight="1">
      <c r="A8" s="66"/>
      <c r="B8" s="37"/>
      <c r="C8" s="38"/>
      <c r="D8" s="39">
        <f>G5</f>
        <v>0</v>
      </c>
      <c r="E8" s="44"/>
      <c r="F8" s="45"/>
      <c r="G8" s="46"/>
      <c r="H8" s="402"/>
      <c r="I8" s="405"/>
      <c r="J8" s="66"/>
      <c r="K8" s="37"/>
      <c r="L8" s="38"/>
      <c r="M8" s="39">
        <f>P5</f>
        <v>0</v>
      </c>
      <c r="N8" s="44"/>
      <c r="O8" s="45"/>
      <c r="P8" s="73"/>
      <c r="Q8" s="408"/>
      <c r="R8" s="410"/>
      <c r="S8" s="401"/>
      <c r="T8" s="138"/>
      <c r="U8" s="138"/>
      <c r="V8" s="138"/>
      <c r="W8" s="138"/>
      <c r="X8" s="138"/>
      <c r="Y8" s="138"/>
      <c r="Z8" s="138"/>
      <c r="AA8" s="138"/>
      <c r="AB8" s="138"/>
      <c r="AC8" s="138"/>
      <c r="AD8" s="138"/>
      <c r="AE8" s="138"/>
      <c r="AF8" s="138"/>
      <c r="AG8" s="138"/>
      <c r="AH8" s="138"/>
      <c r="AI8" s="138"/>
      <c r="AJ8" s="138"/>
      <c r="AK8" s="138"/>
      <c r="AL8" s="138"/>
    </row>
    <row r="9" spans="1:38" ht="34.5" customHeight="1">
      <c r="A9" s="65"/>
      <c r="B9" s="43"/>
      <c r="C9" s="70" t="s">
        <v>29</v>
      </c>
      <c r="D9" s="40"/>
      <c r="E9" s="47"/>
      <c r="F9" s="48"/>
      <c r="G9" s="49"/>
      <c r="H9" s="403"/>
      <c r="I9" s="406"/>
      <c r="J9" s="65"/>
      <c r="K9" s="43"/>
      <c r="L9" s="70" t="s">
        <v>29</v>
      </c>
      <c r="M9" s="40"/>
      <c r="N9" s="47"/>
      <c r="O9" s="48"/>
      <c r="P9" s="74"/>
      <c r="Q9" s="408"/>
      <c r="R9" s="410"/>
      <c r="S9" s="401"/>
      <c r="T9" s="138"/>
      <c r="U9" s="138"/>
      <c r="V9" s="138"/>
      <c r="W9" s="138"/>
      <c r="X9" s="138"/>
      <c r="Y9" s="138"/>
      <c r="Z9" s="138"/>
      <c r="AA9" s="138"/>
      <c r="AB9" s="138"/>
      <c r="AC9" s="138"/>
      <c r="AD9" s="138"/>
      <c r="AE9" s="138"/>
      <c r="AF9" s="138"/>
      <c r="AG9" s="138"/>
      <c r="AH9" s="138"/>
      <c r="AI9" s="138"/>
      <c r="AJ9" s="138"/>
      <c r="AK9" s="138"/>
      <c r="AL9" s="138"/>
    </row>
    <row r="10" spans="1:38" ht="27" customHeight="1" thickBot="1">
      <c r="A10" s="67"/>
      <c r="B10" s="58" t="str">
        <f>IF(D8=0,"",B8/D8)</f>
        <v/>
      </c>
      <c r="C10" s="59"/>
      <c r="D10" s="60"/>
      <c r="E10" s="61"/>
      <c r="F10" s="62"/>
      <c r="G10" s="63"/>
      <c r="H10" s="404"/>
      <c r="I10" s="407"/>
      <c r="J10" s="67"/>
      <c r="K10" s="58" t="str">
        <f>IF(M8=0,"",K8/M8)</f>
        <v/>
      </c>
      <c r="L10" s="59"/>
      <c r="M10" s="60"/>
      <c r="N10" s="61"/>
      <c r="O10" s="62"/>
      <c r="P10" s="75"/>
      <c r="Q10" s="409"/>
      <c r="R10" s="411"/>
      <c r="S10" s="412"/>
      <c r="T10" s="138"/>
      <c r="U10" s="138"/>
      <c r="V10" s="138"/>
      <c r="W10" s="138"/>
      <c r="X10" s="138"/>
      <c r="Y10" s="138"/>
      <c r="Z10" s="138"/>
      <c r="AA10" s="138"/>
      <c r="AB10" s="138"/>
      <c r="AC10" s="138"/>
      <c r="AD10" s="138"/>
      <c r="AE10" s="138"/>
      <c r="AF10" s="138"/>
      <c r="AG10" s="138"/>
      <c r="AH10" s="138"/>
      <c r="AI10" s="138"/>
      <c r="AJ10" s="138"/>
      <c r="AK10" s="138"/>
      <c r="AL10" s="138"/>
    </row>
    <row r="11" spans="1:38" ht="70.5" customHeight="1" thickBot="1">
      <c r="A11" s="419" t="s">
        <v>33</v>
      </c>
      <c r="B11" s="419"/>
      <c r="C11" s="419"/>
      <c r="D11" s="419"/>
      <c r="E11" s="419"/>
      <c r="F11" s="419"/>
      <c r="G11" s="419"/>
      <c r="H11" s="419"/>
      <c r="I11" s="419"/>
      <c r="J11" s="419"/>
      <c r="K11" s="419"/>
      <c r="L11" s="419"/>
      <c r="M11" s="419"/>
      <c r="N11" s="419"/>
      <c r="O11" s="419"/>
      <c r="P11" s="419"/>
      <c r="Q11" s="419"/>
      <c r="R11" s="419"/>
      <c r="S11" s="419"/>
      <c r="T11" s="138"/>
      <c r="U11" s="138"/>
      <c r="V11" s="138"/>
      <c r="W11" s="138"/>
      <c r="X11" s="138"/>
      <c r="Y11" s="138"/>
      <c r="Z11" s="138"/>
      <c r="AA11" s="138"/>
      <c r="AB11" s="138"/>
      <c r="AC11" s="138"/>
      <c r="AD11" s="138"/>
      <c r="AE11" s="138"/>
      <c r="AF11" s="138"/>
      <c r="AG11" s="138"/>
      <c r="AH11" s="138"/>
      <c r="AI11" s="138"/>
      <c r="AJ11" s="138"/>
      <c r="AK11" s="138"/>
      <c r="AL11" s="138"/>
    </row>
    <row r="12" spans="1:38" ht="34.5" customHeight="1">
      <c r="A12" s="420" t="s">
        <v>6</v>
      </c>
      <c r="B12" s="422">
        <f>A15</f>
        <v>0</v>
      </c>
      <c r="C12" s="423"/>
      <c r="D12" s="424"/>
      <c r="E12" s="422">
        <f>A18</f>
        <v>0</v>
      </c>
      <c r="F12" s="423"/>
      <c r="G12" s="424"/>
      <c r="H12" s="425" t="s">
        <v>0</v>
      </c>
      <c r="I12" s="427" t="s">
        <v>2</v>
      </c>
      <c r="J12" s="420" t="s">
        <v>6</v>
      </c>
      <c r="K12" s="422">
        <f>J15</f>
        <v>0</v>
      </c>
      <c r="L12" s="423"/>
      <c r="M12" s="424"/>
      <c r="N12" s="422">
        <f>J18</f>
        <v>0</v>
      </c>
      <c r="O12" s="423"/>
      <c r="P12" s="423"/>
      <c r="Q12" s="429" t="s">
        <v>0</v>
      </c>
      <c r="R12" s="431" t="s">
        <v>2</v>
      </c>
      <c r="S12" s="68" t="s">
        <v>5</v>
      </c>
      <c r="T12" s="138"/>
      <c r="U12" s="138"/>
      <c r="V12" s="138"/>
      <c r="W12" s="138"/>
      <c r="X12" s="138"/>
      <c r="Y12" s="138"/>
      <c r="Z12" s="138"/>
      <c r="AA12" s="138"/>
      <c r="AB12" s="138"/>
      <c r="AC12" s="138"/>
      <c r="AD12" s="138"/>
      <c r="AE12" s="138"/>
      <c r="AF12" s="138"/>
      <c r="AG12" s="138"/>
      <c r="AH12" s="138"/>
      <c r="AI12" s="138"/>
      <c r="AJ12" s="138"/>
      <c r="AK12" s="138"/>
      <c r="AL12" s="138"/>
    </row>
    <row r="13" spans="1:38" ht="25.5" customHeight="1" thickBot="1">
      <c r="A13" s="421"/>
      <c r="B13" s="433"/>
      <c r="C13" s="434"/>
      <c r="D13" s="435"/>
      <c r="E13" s="433"/>
      <c r="F13" s="434"/>
      <c r="G13" s="435"/>
      <c r="H13" s="426"/>
      <c r="I13" s="428"/>
      <c r="J13" s="421"/>
      <c r="K13" s="433"/>
      <c r="L13" s="434"/>
      <c r="M13" s="435"/>
      <c r="N13" s="433"/>
      <c r="O13" s="434"/>
      <c r="P13" s="434"/>
      <c r="Q13" s="430"/>
      <c r="R13" s="432"/>
      <c r="S13" s="69"/>
      <c r="T13" s="138"/>
      <c r="U13" s="138"/>
      <c r="V13" s="138"/>
      <c r="W13" s="138"/>
      <c r="X13" s="138"/>
      <c r="Y13" s="138"/>
      <c r="Z13" s="138"/>
      <c r="AA13" s="138"/>
      <c r="AB13" s="138"/>
      <c r="AC13" s="138"/>
      <c r="AD13" s="138"/>
      <c r="AE13" s="138"/>
      <c r="AF13" s="138"/>
      <c r="AG13" s="138"/>
      <c r="AH13" s="138"/>
      <c r="AI13" s="138"/>
      <c r="AJ13" s="138"/>
      <c r="AK13" s="138"/>
      <c r="AL13" s="138"/>
    </row>
    <row r="14" spans="1:38" ht="27.75" customHeight="1">
      <c r="A14" s="64"/>
      <c r="B14" s="53"/>
      <c r="C14" s="54"/>
      <c r="D14" s="55"/>
      <c r="E14" s="56"/>
      <c r="F14" s="42"/>
      <c r="G14" s="57"/>
      <c r="H14" s="413"/>
      <c r="I14" s="415"/>
      <c r="J14" s="64"/>
      <c r="K14" s="53"/>
      <c r="L14" s="54"/>
      <c r="M14" s="55"/>
      <c r="N14" s="56"/>
      <c r="O14" s="42"/>
      <c r="P14" s="71"/>
      <c r="Q14" s="417"/>
      <c r="R14" s="418"/>
      <c r="S14" s="400"/>
      <c r="T14" s="138"/>
      <c r="U14" s="138"/>
      <c r="V14" s="138"/>
      <c r="W14" s="138"/>
      <c r="X14" s="138"/>
      <c r="Y14" s="138"/>
      <c r="Z14" s="138"/>
      <c r="AA14" s="138"/>
      <c r="AB14" s="138"/>
      <c r="AC14" s="138"/>
      <c r="AD14" s="138"/>
      <c r="AE14" s="138"/>
      <c r="AF14" s="138"/>
      <c r="AG14" s="138"/>
      <c r="AH14" s="138"/>
      <c r="AI14" s="138"/>
      <c r="AJ14" s="138"/>
      <c r="AK14" s="138"/>
      <c r="AL14" s="138"/>
    </row>
    <row r="15" spans="1:38" ht="34.5" customHeight="1">
      <c r="A15" s="65"/>
      <c r="B15" s="47"/>
      <c r="C15" s="48"/>
      <c r="D15" s="49"/>
      <c r="E15" s="43"/>
      <c r="F15" s="70" t="s">
        <v>29</v>
      </c>
      <c r="G15" s="40"/>
      <c r="H15" s="403"/>
      <c r="I15" s="406"/>
      <c r="J15" s="65"/>
      <c r="K15" s="47"/>
      <c r="L15" s="48"/>
      <c r="M15" s="49"/>
      <c r="N15" s="43"/>
      <c r="O15" s="70" t="s">
        <v>29</v>
      </c>
      <c r="P15" s="72"/>
      <c r="Q15" s="408"/>
      <c r="R15" s="410"/>
      <c r="S15" s="401"/>
      <c r="T15" s="138"/>
      <c r="U15" s="138"/>
      <c r="V15" s="138"/>
      <c r="W15" s="138"/>
      <c r="X15" s="138"/>
      <c r="Y15" s="138"/>
      <c r="Z15" s="138"/>
      <c r="AA15" s="138"/>
      <c r="AB15" s="138"/>
      <c r="AC15" s="138"/>
      <c r="AD15" s="138"/>
      <c r="AE15" s="138"/>
      <c r="AF15" s="138"/>
      <c r="AG15" s="138"/>
      <c r="AH15" s="138"/>
      <c r="AI15" s="138"/>
      <c r="AJ15" s="138"/>
      <c r="AK15" s="138"/>
      <c r="AL15" s="138"/>
    </row>
    <row r="16" spans="1:38" ht="27" customHeight="1">
      <c r="A16" s="65"/>
      <c r="B16" s="50"/>
      <c r="C16" s="51"/>
      <c r="D16" s="52"/>
      <c r="E16" s="43" t="str">
        <f>IF(G14=0,"",E14/G14)</f>
        <v/>
      </c>
      <c r="F16" s="41"/>
      <c r="G16" s="40"/>
      <c r="H16" s="414"/>
      <c r="I16" s="416"/>
      <c r="J16" s="65"/>
      <c r="K16" s="50"/>
      <c r="L16" s="51"/>
      <c r="M16" s="52"/>
      <c r="N16" s="43" t="str">
        <f>IF(P14=0,"",N14/P14)</f>
        <v/>
      </c>
      <c r="O16" s="41"/>
      <c r="P16" s="72"/>
      <c r="Q16" s="408"/>
      <c r="R16" s="410"/>
      <c r="S16" s="401"/>
      <c r="T16" s="138"/>
      <c r="U16" s="138"/>
      <c r="V16" s="138"/>
      <c r="W16" s="138"/>
      <c r="X16" s="138"/>
      <c r="Y16" s="138"/>
      <c r="Z16" s="138"/>
      <c r="AA16" s="138"/>
      <c r="AB16" s="138"/>
      <c r="AC16" s="138"/>
      <c r="AD16" s="138"/>
      <c r="AE16" s="138"/>
      <c r="AF16" s="138"/>
      <c r="AG16" s="138"/>
      <c r="AH16" s="138"/>
      <c r="AI16" s="138"/>
      <c r="AJ16" s="138"/>
      <c r="AK16" s="138"/>
      <c r="AL16" s="138"/>
    </row>
    <row r="17" spans="1:38" ht="27" customHeight="1">
      <c r="A17" s="66"/>
      <c r="B17" s="37"/>
      <c r="C17" s="38"/>
      <c r="D17" s="39">
        <f>G14</f>
        <v>0</v>
      </c>
      <c r="E17" s="44"/>
      <c r="F17" s="45"/>
      <c r="G17" s="46"/>
      <c r="H17" s="402"/>
      <c r="I17" s="405"/>
      <c r="J17" s="66"/>
      <c r="K17" s="37"/>
      <c r="L17" s="38"/>
      <c r="M17" s="39">
        <f>P14</f>
        <v>0</v>
      </c>
      <c r="N17" s="44"/>
      <c r="O17" s="45"/>
      <c r="P17" s="73"/>
      <c r="Q17" s="408"/>
      <c r="R17" s="410"/>
      <c r="S17" s="401"/>
      <c r="T17" s="138"/>
      <c r="U17" s="138"/>
      <c r="V17" s="138"/>
      <c r="W17" s="138"/>
      <c r="X17" s="138"/>
      <c r="Y17" s="138"/>
      <c r="Z17" s="138"/>
      <c r="AA17" s="138"/>
      <c r="AB17" s="138"/>
      <c r="AC17" s="138"/>
      <c r="AD17" s="138"/>
      <c r="AE17" s="138"/>
      <c r="AF17" s="138"/>
      <c r="AG17" s="138"/>
      <c r="AH17" s="138"/>
      <c r="AI17" s="138"/>
      <c r="AJ17" s="138"/>
      <c r="AK17" s="138"/>
      <c r="AL17" s="138"/>
    </row>
    <row r="18" spans="1:38" ht="35.1" customHeight="1">
      <c r="A18" s="65"/>
      <c r="B18" s="43"/>
      <c r="C18" s="70" t="s">
        <v>29</v>
      </c>
      <c r="D18" s="40"/>
      <c r="E18" s="47"/>
      <c r="F18" s="48"/>
      <c r="G18" s="49"/>
      <c r="H18" s="403"/>
      <c r="I18" s="406"/>
      <c r="J18" s="65"/>
      <c r="K18" s="43"/>
      <c r="L18" s="70" t="s">
        <v>29</v>
      </c>
      <c r="M18" s="40"/>
      <c r="N18" s="47"/>
      <c r="O18" s="48"/>
      <c r="P18" s="74"/>
      <c r="Q18" s="408"/>
      <c r="R18" s="410"/>
      <c r="S18" s="401"/>
      <c r="T18" s="138"/>
      <c r="U18" s="138"/>
      <c r="V18" s="138"/>
      <c r="W18" s="138"/>
      <c r="X18" s="138"/>
      <c r="Y18" s="138"/>
      <c r="Z18" s="138"/>
      <c r="AA18" s="138"/>
      <c r="AB18" s="138"/>
      <c r="AC18" s="138"/>
      <c r="AD18" s="138"/>
      <c r="AE18" s="138"/>
      <c r="AF18" s="138"/>
      <c r="AG18" s="138"/>
      <c r="AH18" s="138"/>
      <c r="AI18" s="138"/>
      <c r="AJ18" s="138"/>
      <c r="AK18" s="138"/>
      <c r="AL18" s="138"/>
    </row>
    <row r="19" spans="1:38" ht="27" customHeight="1" thickBot="1">
      <c r="A19" s="67"/>
      <c r="B19" s="58" t="str">
        <f>IF(D17=0,"",B17/D17)</f>
        <v/>
      </c>
      <c r="C19" s="59"/>
      <c r="D19" s="60"/>
      <c r="E19" s="61"/>
      <c r="F19" s="62"/>
      <c r="G19" s="63"/>
      <c r="H19" s="404"/>
      <c r="I19" s="407"/>
      <c r="J19" s="67"/>
      <c r="K19" s="58" t="str">
        <f>IF(M17=0,"",K17/M17)</f>
        <v/>
      </c>
      <c r="L19" s="59"/>
      <c r="M19" s="60"/>
      <c r="N19" s="61"/>
      <c r="O19" s="62"/>
      <c r="P19" s="75"/>
      <c r="Q19" s="409"/>
      <c r="R19" s="411"/>
      <c r="S19" s="412"/>
      <c r="T19" s="138"/>
      <c r="U19" s="138"/>
      <c r="V19" s="138"/>
      <c r="W19" s="138"/>
      <c r="X19" s="138"/>
      <c r="Y19" s="138"/>
      <c r="Z19" s="138"/>
      <c r="AA19" s="138"/>
      <c r="AB19" s="138"/>
      <c r="AC19" s="138"/>
      <c r="AD19" s="138"/>
      <c r="AE19" s="138"/>
      <c r="AF19" s="138"/>
      <c r="AG19" s="138"/>
      <c r="AH19" s="138"/>
      <c r="AI19" s="138"/>
      <c r="AJ19" s="138"/>
      <c r="AK19" s="138"/>
      <c r="AL19" s="138"/>
    </row>
    <row r="20" spans="1:38">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row>
    <row r="21" spans="1:38">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row>
    <row r="22" spans="1:38">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row>
    <row r="23" spans="1:38">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row>
    <row r="24" spans="1:38">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row>
    <row r="25" spans="1:38">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row>
    <row r="26" spans="1:38">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row>
    <row r="27" spans="1:38">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row>
    <row r="28" spans="1:38">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row>
    <row r="29" spans="1:38">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row>
    <row r="30" spans="1:38">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row>
    <row r="31" spans="1:38">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row>
    <row r="32" spans="1:38">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row>
    <row r="33" spans="1:34">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row>
    <row r="34" spans="1:34">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row>
    <row r="35" spans="1:34">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row>
    <row r="36" spans="1:34">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row>
    <row r="37" spans="1:34">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row>
    <row r="38" spans="1:34">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row>
    <row r="39" spans="1:34">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row>
    <row r="40" spans="1:34">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row>
    <row r="41" spans="1:34">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row>
    <row r="42" spans="1:34">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row>
    <row r="43" spans="1:34">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row>
    <row r="44" spans="1:34">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row>
    <row r="45" spans="1:34">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row>
    <row r="46" spans="1:34">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row>
    <row r="47" spans="1:34">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row>
    <row r="48" spans="1:34">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row>
    <row r="49" spans="1:34">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row>
    <row r="50" spans="1:34">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row>
    <row r="51" spans="1:34">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row>
    <row r="52" spans="1:34">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row>
    <row r="53" spans="1:34">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row>
    <row r="54" spans="1:34">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row>
    <row r="55" spans="1:34">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row>
    <row r="56" spans="1:34">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row>
    <row r="57" spans="1:34">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row>
    <row r="58" spans="1:34">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row>
    <row r="59" spans="1:34">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row>
    <row r="60" spans="1:34">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row>
    <row r="61" spans="1:34">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row>
    <row r="62" spans="1:34">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row>
    <row r="63" spans="1:34">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row>
    <row r="64" spans="1:34">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row>
    <row r="65" spans="1:34">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row>
    <row r="66" spans="1:34">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row>
    <row r="67" spans="1:34">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row>
    <row r="68" spans="1:34">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row>
    <row r="69" spans="1:34">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row>
    <row r="70" spans="1:34">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row>
    <row r="71" spans="1:34">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row>
    <row r="72" spans="1:34">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row>
    <row r="73" spans="1:34">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row>
    <row r="74" spans="1:34">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row>
    <row r="75" spans="1:34">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row>
    <row r="76" spans="1:34">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row>
    <row r="77" spans="1:34">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row>
    <row r="78" spans="1:34">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row>
    <row r="79" spans="1:34">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row>
    <row r="80" spans="1:34">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row>
    <row r="81" spans="1:34">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row>
    <row r="82" spans="1:34">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row>
    <row r="83" spans="1:34">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row>
    <row r="84" spans="1:34">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row>
    <row r="85" spans="1:34">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row>
    <row r="86" spans="1:34">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row>
    <row r="87" spans="1:34">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row>
    <row r="88" spans="1:34">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row>
    <row r="89" spans="1:34">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row>
    <row r="90" spans="1:34">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row>
    <row r="91" spans="1:34">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row>
    <row r="92" spans="1:34">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row>
    <row r="93" spans="1:34">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row>
    <row r="94" spans="1:34">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row>
    <row r="95" spans="1:34">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row>
    <row r="96" spans="1:34">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row>
    <row r="97" spans="1:34">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row>
    <row r="98" spans="1:34">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row>
    <row r="99" spans="1:34">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row>
    <row r="100" spans="1:34">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row>
    <row r="101" spans="1:34">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row>
    <row r="102" spans="1:34">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row>
    <row r="103" spans="1:34">
      <c r="A103" s="13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row>
    <row r="104" spans="1:34">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row>
    <row r="105" spans="1:34">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row>
    <row r="106" spans="1:34">
      <c r="A106" s="13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row>
    <row r="107" spans="1:34">
      <c r="A107" s="13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row>
    <row r="108" spans="1:34">
      <c r="A108" s="13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row>
    <row r="109" spans="1:34">
      <c r="A109" s="138"/>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row>
    <row r="110" spans="1:34">
      <c r="A110" s="138"/>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row>
    <row r="111" spans="1:34">
      <c r="A111" s="138"/>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row>
    <row r="112" spans="1:34">
      <c r="A112" s="138"/>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row>
    <row r="113" spans="1:34">
      <c r="A113" s="138"/>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row>
    <row r="114" spans="1:34">
      <c r="A114" s="138"/>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row>
    <row r="115" spans="1:34">
      <c r="A115" s="13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row>
    <row r="116" spans="1:34">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row>
    <row r="117" spans="1:34">
      <c r="A117" s="13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row>
    <row r="118" spans="1:34">
      <c r="A118" s="13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row>
  </sheetData>
  <mergeCells count="51">
    <mergeCell ref="A1:S1"/>
    <mergeCell ref="I8:I10"/>
    <mergeCell ref="H3:H4"/>
    <mergeCell ref="I3:I4"/>
    <mergeCell ref="A2:S2"/>
    <mergeCell ref="Q5:Q7"/>
    <mergeCell ref="R5:R7"/>
    <mergeCell ref="Q8:Q10"/>
    <mergeCell ref="R8:R10"/>
    <mergeCell ref="S5:S7"/>
    <mergeCell ref="S8:S10"/>
    <mergeCell ref="A11:S11"/>
    <mergeCell ref="A3:A4"/>
    <mergeCell ref="B3:D3"/>
    <mergeCell ref="B4:D4"/>
    <mergeCell ref="E3:G3"/>
    <mergeCell ref="E4:G4"/>
    <mergeCell ref="H5:H7"/>
    <mergeCell ref="H8:H10"/>
    <mergeCell ref="I5:I7"/>
    <mergeCell ref="J3:J4"/>
    <mergeCell ref="K3:M3"/>
    <mergeCell ref="N3:P3"/>
    <mergeCell ref="Q3:Q4"/>
    <mergeCell ref="R3:R4"/>
    <mergeCell ref="K4:M4"/>
    <mergeCell ref="N4:P4"/>
    <mergeCell ref="A12:A13"/>
    <mergeCell ref="B12:D12"/>
    <mergeCell ref="E12:G12"/>
    <mergeCell ref="H12:H13"/>
    <mergeCell ref="I12:I13"/>
    <mergeCell ref="B13:D13"/>
    <mergeCell ref="E13:G13"/>
    <mergeCell ref="J12:J13"/>
    <mergeCell ref="K12:M12"/>
    <mergeCell ref="N12:P12"/>
    <mergeCell ref="Q12:Q13"/>
    <mergeCell ref="R12:R13"/>
    <mergeCell ref="K13:M13"/>
    <mergeCell ref="N13:P13"/>
    <mergeCell ref="H14:H16"/>
    <mergeCell ref="I14:I16"/>
    <mergeCell ref="Q14:Q16"/>
    <mergeCell ref="R14:R16"/>
    <mergeCell ref="S14:S16"/>
    <mergeCell ref="H17:H19"/>
    <mergeCell ref="I17:I19"/>
    <mergeCell ref="Q17:Q19"/>
    <mergeCell ref="R17:R19"/>
    <mergeCell ref="S17:S19"/>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0" verticalDpi="0"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AT289"/>
  <sheetViews>
    <sheetView zoomScale="82" zoomScaleNormal="82" workbookViewId="0">
      <selection activeCell="Q1" sqref="Q1"/>
    </sheetView>
  </sheetViews>
  <sheetFormatPr baseColWidth="10" defaultRowHeight="15"/>
  <cols>
    <col min="1" max="1" width="35" style="1" customWidth="1"/>
    <col min="2" max="2" width="11.42578125" style="1"/>
    <col min="3" max="12" width="10.7109375" style="1" customWidth="1"/>
    <col min="13" max="13" width="11.42578125" style="1" customWidth="1"/>
    <col min="14" max="14" width="12" style="1" customWidth="1"/>
    <col min="15" max="15" width="14.7109375" style="1" customWidth="1"/>
    <col min="16" max="16" width="17.42578125" style="1" customWidth="1"/>
    <col min="17" max="19" width="15.7109375" style="1" customWidth="1"/>
    <col min="20" max="22" width="25.7109375" style="1" customWidth="1"/>
    <col min="23" max="16384" width="11.42578125" style="1"/>
  </cols>
  <sheetData>
    <row r="1" spans="1:46" ht="143.25" customHeight="1" thickBot="1">
      <c r="A1" s="470" t="s">
        <v>81</v>
      </c>
      <c r="B1" s="470"/>
      <c r="C1" s="470"/>
      <c r="D1" s="470"/>
      <c r="E1" s="470"/>
      <c r="F1" s="470"/>
      <c r="G1" s="470"/>
      <c r="H1" s="470"/>
      <c r="I1" s="470"/>
      <c r="J1" s="470"/>
      <c r="K1" s="470"/>
      <c r="L1" s="470"/>
      <c r="M1" s="470"/>
      <c r="N1" s="470"/>
      <c r="O1" s="470"/>
      <c r="P1" s="470"/>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row>
    <row r="2" spans="1:46" ht="78.75" customHeight="1" thickBot="1">
      <c r="A2" s="186" t="s">
        <v>78</v>
      </c>
      <c r="B2" s="187" t="s">
        <v>76</v>
      </c>
      <c r="C2" s="188" t="s">
        <v>70</v>
      </c>
      <c r="D2" s="188" t="s">
        <v>75</v>
      </c>
      <c r="E2" s="188" t="s">
        <v>71</v>
      </c>
      <c r="F2" s="188" t="s">
        <v>85</v>
      </c>
      <c r="G2" s="188" t="s">
        <v>72</v>
      </c>
      <c r="H2" s="188" t="s">
        <v>86</v>
      </c>
      <c r="I2" s="188" t="s">
        <v>73</v>
      </c>
      <c r="J2" s="188" t="s">
        <v>87</v>
      </c>
      <c r="K2" s="188" t="s">
        <v>74</v>
      </c>
      <c r="L2" s="188" t="s">
        <v>88</v>
      </c>
      <c r="M2" s="189" t="s">
        <v>79</v>
      </c>
      <c r="N2" s="190" t="s">
        <v>80</v>
      </c>
      <c r="O2" s="190" t="s">
        <v>4</v>
      </c>
      <c r="P2" s="191" t="s">
        <v>84</v>
      </c>
      <c r="Q2" s="133"/>
      <c r="R2" s="461" t="s">
        <v>90</v>
      </c>
      <c r="S2" s="462"/>
      <c r="T2" s="463"/>
      <c r="U2" s="133"/>
      <c r="V2" s="133"/>
      <c r="W2" s="133"/>
      <c r="X2" s="133"/>
      <c r="Y2" s="133"/>
      <c r="Z2" s="133"/>
      <c r="AA2" s="133"/>
      <c r="AB2" s="133"/>
      <c r="AC2" s="133"/>
      <c r="AD2" s="133"/>
      <c r="AE2" s="133"/>
      <c r="AF2" s="133"/>
      <c r="AG2" s="133"/>
      <c r="AH2" s="133"/>
      <c r="AI2" s="133"/>
      <c r="AJ2" s="133"/>
      <c r="AK2" s="133"/>
      <c r="AL2" s="133"/>
    </row>
    <row r="3" spans="1:46" ht="27.95" customHeight="1">
      <c r="A3" s="442"/>
      <c r="B3" s="98" t="s">
        <v>77</v>
      </c>
      <c r="C3" s="115">
        <v>2.8</v>
      </c>
      <c r="D3" s="439">
        <v>115</v>
      </c>
      <c r="E3" s="115">
        <v>3.1</v>
      </c>
      <c r="F3" s="439">
        <v>125</v>
      </c>
      <c r="G3" s="115">
        <v>2.8</v>
      </c>
      <c r="H3" s="439"/>
      <c r="I3" s="115">
        <v>2.8</v>
      </c>
      <c r="J3" s="439"/>
      <c r="K3" s="115">
        <v>2.8</v>
      </c>
      <c r="L3" s="439"/>
      <c r="M3" s="446">
        <f>SUM(C5,E5,G5,I5,K5)</f>
        <v>163.44999999999999</v>
      </c>
      <c r="N3" s="449">
        <f>SUM(D3,F3,H3,J3,L3)</f>
        <v>240</v>
      </c>
      <c r="O3" s="452">
        <f>IF(N3=0,"",M3/N3)</f>
        <v>0.68104166666666666</v>
      </c>
      <c r="P3" s="458"/>
      <c r="Q3" s="133"/>
      <c r="R3" s="464"/>
      <c r="S3" s="465"/>
      <c r="T3" s="466"/>
      <c r="U3" s="133"/>
      <c r="V3" s="133"/>
      <c r="W3" s="133"/>
      <c r="X3" s="133"/>
      <c r="Y3" s="133"/>
      <c r="Z3" s="133"/>
      <c r="AA3" s="133"/>
      <c r="AB3" s="133"/>
      <c r="AC3" s="133"/>
      <c r="AD3" s="133"/>
      <c r="AE3" s="133"/>
      <c r="AF3" s="133"/>
      <c r="AG3" s="133"/>
      <c r="AH3" s="133"/>
      <c r="AI3" s="133"/>
      <c r="AJ3" s="133"/>
      <c r="AK3" s="133"/>
      <c r="AL3" s="133"/>
    </row>
    <row r="4" spans="1:46" ht="27.95" customHeight="1">
      <c r="A4" s="443"/>
      <c r="B4" s="99" t="s">
        <v>82</v>
      </c>
      <c r="C4" s="101">
        <v>85</v>
      </c>
      <c r="D4" s="440"/>
      <c r="E4" s="101">
        <v>98</v>
      </c>
      <c r="F4" s="440"/>
      <c r="G4" s="101"/>
      <c r="H4" s="440"/>
      <c r="I4" s="101"/>
      <c r="J4" s="440"/>
      <c r="K4" s="101"/>
      <c r="L4" s="440"/>
      <c r="M4" s="447"/>
      <c r="N4" s="450"/>
      <c r="O4" s="453"/>
      <c r="P4" s="459"/>
      <c r="Q4" s="133"/>
      <c r="R4" s="464"/>
      <c r="S4" s="465"/>
      <c r="T4" s="466"/>
      <c r="U4" s="133"/>
      <c r="V4" s="133"/>
      <c r="W4" s="133"/>
      <c r="X4" s="133"/>
      <c r="Y4" s="133"/>
      <c r="Z4" s="133"/>
      <c r="AA4" s="133"/>
      <c r="AB4" s="133"/>
      <c r="AC4" s="133"/>
      <c r="AD4" s="133"/>
      <c r="AE4" s="133"/>
      <c r="AF4" s="133"/>
      <c r="AG4" s="133"/>
      <c r="AH4" s="133"/>
      <c r="AI4" s="133"/>
      <c r="AJ4" s="133"/>
      <c r="AK4" s="133"/>
      <c r="AL4" s="133"/>
    </row>
    <row r="5" spans="1:46" ht="27.95" customHeight="1" thickBot="1">
      <c r="A5" s="444"/>
      <c r="B5" s="100" t="s">
        <v>83</v>
      </c>
      <c r="C5" s="102">
        <f>IF(C3=2.8,C4*0.77,C4)</f>
        <v>65.45</v>
      </c>
      <c r="D5" s="441"/>
      <c r="E5" s="102">
        <f>IF(E3=2.8,E4*0.77,E4)</f>
        <v>98</v>
      </c>
      <c r="F5" s="441"/>
      <c r="G5" s="102">
        <f>IF(G3=2.8,G4*0.77,G4)</f>
        <v>0</v>
      </c>
      <c r="H5" s="441"/>
      <c r="I5" s="102">
        <f>IF(I3=2.8,I4*0.77,I4)</f>
        <v>0</v>
      </c>
      <c r="J5" s="441"/>
      <c r="K5" s="102">
        <f>IF(K3=2.8,K4*0.77,K4)</f>
        <v>0</v>
      </c>
      <c r="L5" s="441"/>
      <c r="M5" s="448"/>
      <c r="N5" s="451"/>
      <c r="O5" s="454"/>
      <c r="P5" s="460"/>
      <c r="Q5" s="133"/>
      <c r="R5" s="464"/>
      <c r="S5" s="465"/>
      <c r="T5" s="466"/>
      <c r="U5" s="133"/>
      <c r="V5" s="133"/>
      <c r="W5" s="133"/>
      <c r="X5" s="133"/>
      <c r="Y5" s="133"/>
      <c r="Z5" s="133"/>
      <c r="AA5" s="133"/>
      <c r="AB5" s="133"/>
      <c r="AC5" s="133"/>
      <c r="AD5" s="133"/>
      <c r="AE5" s="133"/>
      <c r="AF5" s="133"/>
      <c r="AG5" s="133"/>
      <c r="AH5" s="133"/>
      <c r="AI5" s="133"/>
      <c r="AJ5" s="133"/>
      <c r="AK5" s="133"/>
      <c r="AL5" s="133"/>
    </row>
    <row r="6" spans="1:46" ht="27.95" customHeight="1">
      <c r="A6" s="442"/>
      <c r="B6" s="98" t="s">
        <v>77</v>
      </c>
      <c r="C6" s="115">
        <v>3.1</v>
      </c>
      <c r="D6" s="439">
        <v>114</v>
      </c>
      <c r="E6" s="115">
        <v>2.8</v>
      </c>
      <c r="F6" s="439"/>
      <c r="G6" s="115">
        <v>2.8</v>
      </c>
      <c r="H6" s="439"/>
      <c r="I6" s="115">
        <v>2.8</v>
      </c>
      <c r="J6" s="439"/>
      <c r="K6" s="115">
        <v>2.8</v>
      </c>
      <c r="L6" s="439"/>
      <c r="M6" s="446">
        <f t="shared" ref="M6" si="0">SUM(C8,E8,G8,I8,K8)</f>
        <v>64</v>
      </c>
      <c r="N6" s="449">
        <f t="shared" ref="N6" si="1">SUM(D6,F6,H6,J6,L6)</f>
        <v>114</v>
      </c>
      <c r="O6" s="452">
        <f t="shared" ref="O6" si="2">IF(N6=0,"",M6/N6)</f>
        <v>0.56140350877192979</v>
      </c>
      <c r="P6" s="458"/>
      <c r="Q6" s="133"/>
      <c r="R6" s="464"/>
      <c r="S6" s="465"/>
      <c r="T6" s="466"/>
      <c r="U6" s="133"/>
      <c r="V6" s="133"/>
      <c r="W6" s="133"/>
      <c r="X6" s="133"/>
      <c r="Y6" s="133"/>
      <c r="Z6" s="133"/>
      <c r="AA6" s="133"/>
      <c r="AB6" s="133"/>
      <c r="AC6" s="133"/>
      <c r="AD6" s="133"/>
      <c r="AE6" s="133"/>
      <c r="AF6" s="133"/>
      <c r="AG6" s="133"/>
      <c r="AH6" s="133"/>
      <c r="AI6" s="133"/>
      <c r="AJ6" s="133"/>
      <c r="AK6" s="133"/>
      <c r="AL6" s="133"/>
    </row>
    <row r="7" spans="1:46" ht="27.95" customHeight="1">
      <c r="A7" s="443"/>
      <c r="B7" s="99" t="s">
        <v>82</v>
      </c>
      <c r="C7" s="103">
        <v>64</v>
      </c>
      <c r="D7" s="440"/>
      <c r="E7" s="103"/>
      <c r="F7" s="440"/>
      <c r="G7" s="103"/>
      <c r="H7" s="440"/>
      <c r="I7" s="103"/>
      <c r="J7" s="440"/>
      <c r="K7" s="103"/>
      <c r="L7" s="440"/>
      <c r="M7" s="447"/>
      <c r="N7" s="450"/>
      <c r="O7" s="453"/>
      <c r="P7" s="459"/>
      <c r="Q7" s="133"/>
      <c r="R7" s="464"/>
      <c r="S7" s="465"/>
      <c r="T7" s="466"/>
      <c r="U7" s="133"/>
      <c r="V7" s="133"/>
      <c r="W7" s="133"/>
      <c r="X7" s="133"/>
      <c r="Y7" s="133"/>
      <c r="Z7" s="133"/>
      <c r="AA7" s="133"/>
      <c r="AB7" s="133"/>
      <c r="AC7" s="133"/>
      <c r="AD7" s="133"/>
      <c r="AE7" s="133"/>
      <c r="AF7" s="133"/>
      <c r="AG7" s="133"/>
      <c r="AH7" s="133"/>
      <c r="AI7" s="133"/>
      <c r="AJ7" s="133"/>
      <c r="AK7" s="133"/>
      <c r="AL7" s="133"/>
    </row>
    <row r="8" spans="1:46" ht="27.95" customHeight="1" thickBot="1">
      <c r="A8" s="444"/>
      <c r="B8" s="100" t="s">
        <v>83</v>
      </c>
      <c r="C8" s="104">
        <f>IF(C6=2.8,C7*0.77,C7)</f>
        <v>64</v>
      </c>
      <c r="D8" s="441"/>
      <c r="E8" s="104">
        <f>IF(E6=2.8,E7*0.77,E7)</f>
        <v>0</v>
      </c>
      <c r="F8" s="441"/>
      <c r="G8" s="104">
        <f>IF(G6=2.8,G7*0.77,G7)</f>
        <v>0</v>
      </c>
      <c r="H8" s="441"/>
      <c r="I8" s="104">
        <f>IF(I6=2.8,I7*0.77,I7)</f>
        <v>0</v>
      </c>
      <c r="J8" s="441"/>
      <c r="K8" s="104">
        <f>IF(K6=2.8,K7*0.77,K7)</f>
        <v>0</v>
      </c>
      <c r="L8" s="441"/>
      <c r="M8" s="448"/>
      <c r="N8" s="451"/>
      <c r="O8" s="454"/>
      <c r="P8" s="460"/>
      <c r="Q8" s="133"/>
      <c r="R8" s="464"/>
      <c r="S8" s="465"/>
      <c r="T8" s="466"/>
      <c r="U8" s="133"/>
      <c r="V8" s="133"/>
      <c r="W8" s="133"/>
      <c r="X8" s="133"/>
      <c r="Y8" s="133"/>
      <c r="Z8" s="133"/>
      <c r="AA8" s="133"/>
      <c r="AB8" s="133"/>
      <c r="AC8" s="133"/>
      <c r="AD8" s="133"/>
      <c r="AE8" s="133"/>
      <c r="AF8" s="133"/>
      <c r="AG8" s="133"/>
      <c r="AH8" s="133"/>
      <c r="AI8" s="133"/>
      <c r="AJ8" s="133"/>
      <c r="AK8" s="133"/>
      <c r="AL8" s="133"/>
    </row>
    <row r="9" spans="1:46" ht="27.95" customHeight="1">
      <c r="A9" s="442"/>
      <c r="B9" s="98" t="s">
        <v>77</v>
      </c>
      <c r="C9" s="115">
        <v>2.8</v>
      </c>
      <c r="D9" s="439"/>
      <c r="E9" s="115">
        <v>2.8</v>
      </c>
      <c r="F9" s="439"/>
      <c r="G9" s="115">
        <v>2.8</v>
      </c>
      <c r="H9" s="439"/>
      <c r="I9" s="115">
        <v>2.8</v>
      </c>
      <c r="J9" s="439"/>
      <c r="K9" s="115">
        <v>2.8</v>
      </c>
      <c r="L9" s="439"/>
      <c r="M9" s="446">
        <f t="shared" ref="M9" si="3">SUM(C11,E11,G11,I11,K11)</f>
        <v>0</v>
      </c>
      <c r="N9" s="449">
        <f t="shared" ref="N9" si="4">SUM(D9,F9,H9,J9,L9)</f>
        <v>0</v>
      </c>
      <c r="O9" s="452" t="str">
        <f t="shared" ref="O9" si="5">IF(N9=0,"",M9/N9)</f>
        <v/>
      </c>
      <c r="P9" s="458"/>
      <c r="Q9" s="133"/>
      <c r="R9" s="464"/>
      <c r="S9" s="465"/>
      <c r="T9" s="466"/>
      <c r="U9" s="133"/>
      <c r="V9" s="133"/>
      <c r="W9" s="133"/>
      <c r="X9" s="133"/>
      <c r="Y9" s="133"/>
      <c r="Z9" s="133"/>
      <c r="AA9" s="133"/>
      <c r="AB9" s="133"/>
      <c r="AC9" s="133"/>
      <c r="AD9" s="133"/>
      <c r="AE9" s="133"/>
      <c r="AF9" s="133"/>
      <c r="AG9" s="133"/>
      <c r="AH9" s="133"/>
      <c r="AI9" s="133"/>
      <c r="AJ9" s="133"/>
      <c r="AK9" s="133"/>
      <c r="AL9" s="133"/>
    </row>
    <row r="10" spans="1:46" ht="27.95" customHeight="1">
      <c r="A10" s="443"/>
      <c r="B10" s="99" t="s">
        <v>82</v>
      </c>
      <c r="C10" s="103"/>
      <c r="D10" s="440"/>
      <c r="E10" s="103"/>
      <c r="F10" s="440"/>
      <c r="G10" s="103"/>
      <c r="H10" s="440"/>
      <c r="I10" s="103"/>
      <c r="J10" s="440"/>
      <c r="K10" s="103"/>
      <c r="L10" s="440"/>
      <c r="M10" s="447"/>
      <c r="N10" s="450"/>
      <c r="O10" s="453"/>
      <c r="P10" s="459"/>
      <c r="Q10" s="133"/>
      <c r="R10" s="464"/>
      <c r="S10" s="465"/>
      <c r="T10" s="466"/>
      <c r="U10" s="133"/>
      <c r="V10" s="133"/>
      <c r="W10" s="133"/>
      <c r="X10" s="133"/>
      <c r="Y10" s="133"/>
      <c r="Z10" s="133"/>
      <c r="AA10" s="133"/>
      <c r="AB10" s="133"/>
      <c r="AC10" s="133"/>
      <c r="AD10" s="133"/>
      <c r="AE10" s="133"/>
      <c r="AF10" s="133"/>
      <c r="AG10" s="133"/>
      <c r="AH10" s="133"/>
      <c r="AI10" s="133"/>
      <c r="AJ10" s="133"/>
      <c r="AK10" s="133"/>
      <c r="AL10" s="133"/>
    </row>
    <row r="11" spans="1:46" ht="27.95" customHeight="1" thickBot="1">
      <c r="A11" s="444"/>
      <c r="B11" s="100" t="s">
        <v>83</v>
      </c>
      <c r="C11" s="104">
        <f>IF(C9=2.8,C10*0.77,C10)</f>
        <v>0</v>
      </c>
      <c r="D11" s="441"/>
      <c r="E11" s="104">
        <f>IF(E9=2.8,E10*0.77,E10)</f>
        <v>0</v>
      </c>
      <c r="F11" s="441"/>
      <c r="G11" s="104">
        <f>IF(G9=2.8,G10*0.77,G10)</f>
        <v>0</v>
      </c>
      <c r="H11" s="441"/>
      <c r="I11" s="104">
        <f>IF(I9=2.8,I10*0.77,I10)</f>
        <v>0</v>
      </c>
      <c r="J11" s="441"/>
      <c r="K11" s="104">
        <f>IF(K9=2.8,K10*0.77,K10)</f>
        <v>0</v>
      </c>
      <c r="L11" s="441"/>
      <c r="M11" s="448"/>
      <c r="N11" s="451"/>
      <c r="O11" s="454"/>
      <c r="P11" s="460"/>
      <c r="Q11" s="133"/>
      <c r="R11" s="467"/>
      <c r="S11" s="468"/>
      <c r="T11" s="469"/>
      <c r="U11" s="133"/>
      <c r="V11" s="133"/>
      <c r="W11" s="133"/>
      <c r="X11" s="133"/>
      <c r="Y11" s="133"/>
      <c r="Z11" s="133"/>
      <c r="AA11" s="133"/>
      <c r="AB11" s="133"/>
      <c r="AC11" s="133"/>
      <c r="AD11" s="133"/>
      <c r="AE11" s="133"/>
      <c r="AF11" s="133"/>
      <c r="AG11" s="133"/>
      <c r="AH11" s="133"/>
      <c r="AI11" s="133"/>
      <c r="AJ11" s="133"/>
      <c r="AK11" s="133"/>
      <c r="AL11" s="133"/>
    </row>
    <row r="12" spans="1:46" ht="27.95" customHeight="1">
      <c r="A12" s="442"/>
      <c r="B12" s="98" t="s">
        <v>77</v>
      </c>
      <c r="C12" s="115">
        <v>2.8</v>
      </c>
      <c r="D12" s="439"/>
      <c r="E12" s="115">
        <v>2.8</v>
      </c>
      <c r="F12" s="439"/>
      <c r="G12" s="115">
        <v>2.8</v>
      </c>
      <c r="H12" s="439"/>
      <c r="I12" s="115">
        <v>2.8</v>
      </c>
      <c r="J12" s="439"/>
      <c r="K12" s="115">
        <v>2.8</v>
      </c>
      <c r="L12" s="439"/>
      <c r="M12" s="446">
        <f t="shared" ref="M12" si="6">SUM(C14,E14,G14,I14,K14)</f>
        <v>0</v>
      </c>
      <c r="N12" s="449">
        <f t="shared" ref="N12" si="7">SUM(D12,F12,H12,J12,L12)</f>
        <v>0</v>
      </c>
      <c r="O12" s="452" t="str">
        <f t="shared" ref="O12" si="8">IF(N12=0,"",M12/N12)</f>
        <v/>
      </c>
      <c r="P12" s="458"/>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row>
    <row r="13" spans="1:46" ht="27.95" customHeight="1">
      <c r="A13" s="443"/>
      <c r="B13" s="99" t="s">
        <v>82</v>
      </c>
      <c r="C13" s="103"/>
      <c r="D13" s="440"/>
      <c r="E13" s="103"/>
      <c r="F13" s="440"/>
      <c r="G13" s="103"/>
      <c r="H13" s="440"/>
      <c r="I13" s="103"/>
      <c r="J13" s="440"/>
      <c r="K13" s="103"/>
      <c r="L13" s="440"/>
      <c r="M13" s="447"/>
      <c r="N13" s="450"/>
      <c r="O13" s="453"/>
      <c r="P13" s="459"/>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row>
    <row r="14" spans="1:46" ht="27.95" customHeight="1" thickBot="1">
      <c r="A14" s="444"/>
      <c r="B14" s="100" t="s">
        <v>83</v>
      </c>
      <c r="C14" s="104">
        <f>IF(C12=2.8,C13*0.77,C13)</f>
        <v>0</v>
      </c>
      <c r="D14" s="441"/>
      <c r="E14" s="104">
        <f>IF(E12=2.8,E13*0.77,E13)</f>
        <v>0</v>
      </c>
      <c r="F14" s="441"/>
      <c r="G14" s="104">
        <f>IF(G12=2.8,G13*0.77,G13)</f>
        <v>0</v>
      </c>
      <c r="H14" s="441"/>
      <c r="I14" s="104">
        <f>IF(I12=2.8,I13*0.77,I13)</f>
        <v>0</v>
      </c>
      <c r="J14" s="441"/>
      <c r="K14" s="104">
        <f>IF(K12=2.8,K13*0.77,K13)</f>
        <v>0</v>
      </c>
      <c r="L14" s="441"/>
      <c r="M14" s="448"/>
      <c r="N14" s="451"/>
      <c r="O14" s="454"/>
      <c r="P14" s="460"/>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row>
    <row r="15" spans="1:46" ht="27.95" customHeight="1">
      <c r="A15" s="442"/>
      <c r="B15" s="98" t="s">
        <v>77</v>
      </c>
      <c r="C15" s="115">
        <v>2.8</v>
      </c>
      <c r="D15" s="439"/>
      <c r="E15" s="115">
        <v>2.8</v>
      </c>
      <c r="F15" s="439"/>
      <c r="G15" s="115">
        <v>2.8</v>
      </c>
      <c r="H15" s="439"/>
      <c r="I15" s="115">
        <v>2.8</v>
      </c>
      <c r="J15" s="439"/>
      <c r="K15" s="115">
        <v>2.8</v>
      </c>
      <c r="L15" s="439"/>
      <c r="M15" s="446">
        <f t="shared" ref="M15" si="9">SUM(C17,E17,G17,I17,K17)</f>
        <v>0</v>
      </c>
      <c r="N15" s="449">
        <f t="shared" ref="N15" si="10">SUM(D15,F15,H15,J15,L15)</f>
        <v>0</v>
      </c>
      <c r="O15" s="452" t="str">
        <f t="shared" ref="O15" si="11">IF(N15=0,"",M15/N15)</f>
        <v/>
      </c>
      <c r="P15" s="458"/>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row>
    <row r="16" spans="1:46" ht="27.95" customHeight="1">
      <c r="A16" s="443"/>
      <c r="B16" s="99" t="s">
        <v>82</v>
      </c>
      <c r="C16" s="103"/>
      <c r="D16" s="440"/>
      <c r="E16" s="103"/>
      <c r="F16" s="440"/>
      <c r="G16" s="103"/>
      <c r="H16" s="440"/>
      <c r="I16" s="103"/>
      <c r="J16" s="440"/>
      <c r="K16" s="103"/>
      <c r="L16" s="440"/>
      <c r="M16" s="447"/>
      <c r="N16" s="450"/>
      <c r="O16" s="453"/>
      <c r="P16" s="459"/>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row>
    <row r="17" spans="1:41" ht="27.95" customHeight="1" thickBot="1">
      <c r="A17" s="444"/>
      <c r="B17" s="100" t="s">
        <v>83</v>
      </c>
      <c r="C17" s="104">
        <f>IF(C15=2.8,C16*0.77,C16)</f>
        <v>0</v>
      </c>
      <c r="D17" s="441"/>
      <c r="E17" s="104">
        <f>IF(E15=2.8,E16*0.77,E16)</f>
        <v>0</v>
      </c>
      <c r="F17" s="441"/>
      <c r="G17" s="104">
        <f>IF(G15=2.8,G16*0.77,G16)</f>
        <v>0</v>
      </c>
      <c r="H17" s="441"/>
      <c r="I17" s="104">
        <f>IF(I15=2.8,I16*0.77,I16)</f>
        <v>0</v>
      </c>
      <c r="J17" s="441"/>
      <c r="K17" s="104">
        <f>IF(K15=2.8,K16*0.77,K16)</f>
        <v>0</v>
      </c>
      <c r="L17" s="441"/>
      <c r="M17" s="448"/>
      <c r="N17" s="451"/>
      <c r="O17" s="454"/>
      <c r="P17" s="460"/>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row>
    <row r="18" spans="1:41" ht="27.95" customHeight="1">
      <c r="A18" s="442"/>
      <c r="B18" s="98" t="s">
        <v>77</v>
      </c>
      <c r="C18" s="115">
        <v>2.8</v>
      </c>
      <c r="D18" s="439"/>
      <c r="E18" s="115">
        <v>2.8</v>
      </c>
      <c r="F18" s="439"/>
      <c r="G18" s="115">
        <v>2.8</v>
      </c>
      <c r="H18" s="439"/>
      <c r="I18" s="115">
        <v>2.8</v>
      </c>
      <c r="J18" s="439"/>
      <c r="K18" s="115">
        <v>2.8</v>
      </c>
      <c r="L18" s="439"/>
      <c r="M18" s="446">
        <f t="shared" ref="M18" si="12">SUM(C20,E20,G20,I20,K20)</f>
        <v>0</v>
      </c>
      <c r="N18" s="449">
        <f t="shared" ref="N18" si="13">SUM(D18,F18,H18,J18,L18)</f>
        <v>0</v>
      </c>
      <c r="O18" s="452" t="str">
        <f t="shared" ref="O18" si="14">IF(N18=0,"",M18/N18)</f>
        <v/>
      </c>
      <c r="P18" s="458"/>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row>
    <row r="19" spans="1:41" ht="27.95" customHeight="1">
      <c r="A19" s="443"/>
      <c r="B19" s="99" t="s">
        <v>82</v>
      </c>
      <c r="C19" s="103"/>
      <c r="D19" s="440"/>
      <c r="E19" s="103"/>
      <c r="F19" s="440"/>
      <c r="G19" s="103"/>
      <c r="H19" s="440"/>
      <c r="I19" s="103"/>
      <c r="J19" s="440"/>
      <c r="K19" s="103"/>
      <c r="L19" s="440"/>
      <c r="M19" s="447"/>
      <c r="N19" s="450"/>
      <c r="O19" s="453"/>
      <c r="P19" s="459"/>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row>
    <row r="20" spans="1:41" ht="27.95" customHeight="1" thickBot="1">
      <c r="A20" s="444"/>
      <c r="B20" s="100" t="s">
        <v>83</v>
      </c>
      <c r="C20" s="104">
        <f>IF(C18=2.8,C19*0.77,C19)</f>
        <v>0</v>
      </c>
      <c r="D20" s="441"/>
      <c r="E20" s="104">
        <f>IF(E18=2.8,E19*0.77,E19)</f>
        <v>0</v>
      </c>
      <c r="F20" s="441"/>
      <c r="G20" s="104">
        <f>IF(G18=2.8,G19*0.77,G19)</f>
        <v>0</v>
      </c>
      <c r="H20" s="441"/>
      <c r="I20" s="104">
        <f>IF(I18=2.8,I19*0.77,I19)</f>
        <v>0</v>
      </c>
      <c r="J20" s="441"/>
      <c r="K20" s="104">
        <f>IF(K18=2.8,K19*0.77,K19)</f>
        <v>0</v>
      </c>
      <c r="L20" s="441"/>
      <c r="M20" s="448"/>
      <c r="N20" s="451"/>
      <c r="O20" s="454"/>
      <c r="P20" s="460"/>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row>
    <row r="21" spans="1:41" ht="27.95" customHeight="1">
      <c r="A21" s="442"/>
      <c r="B21" s="98" t="s">
        <v>77</v>
      </c>
      <c r="C21" s="115">
        <v>2.8</v>
      </c>
      <c r="D21" s="439"/>
      <c r="E21" s="115">
        <v>2.8</v>
      </c>
      <c r="F21" s="439"/>
      <c r="G21" s="115">
        <v>2.8</v>
      </c>
      <c r="H21" s="439"/>
      <c r="I21" s="115">
        <v>2.8</v>
      </c>
      <c r="J21" s="439"/>
      <c r="K21" s="115">
        <v>2.8</v>
      </c>
      <c r="L21" s="439"/>
      <c r="M21" s="446">
        <f t="shared" ref="M21" si="15">SUM(C23,E23,G23,I23,K23)</f>
        <v>0</v>
      </c>
      <c r="N21" s="449">
        <f t="shared" ref="N21" si="16">SUM(D21,F21,H21,J21,L21)</f>
        <v>0</v>
      </c>
      <c r="O21" s="452" t="str">
        <f t="shared" ref="O21" si="17">IF(N21=0,"",M21/N21)</f>
        <v/>
      </c>
      <c r="P21" s="458"/>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row>
    <row r="22" spans="1:41" ht="27.95" customHeight="1">
      <c r="A22" s="443"/>
      <c r="B22" s="99" t="s">
        <v>82</v>
      </c>
      <c r="C22" s="103"/>
      <c r="D22" s="440"/>
      <c r="E22" s="103"/>
      <c r="F22" s="440"/>
      <c r="G22" s="103"/>
      <c r="H22" s="440"/>
      <c r="I22" s="103"/>
      <c r="J22" s="440"/>
      <c r="K22" s="103"/>
      <c r="L22" s="440"/>
      <c r="M22" s="447"/>
      <c r="N22" s="450"/>
      <c r="O22" s="453"/>
      <c r="P22" s="459"/>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row>
    <row r="23" spans="1:41" ht="27.95" customHeight="1" thickBot="1">
      <c r="A23" s="444"/>
      <c r="B23" s="100" t="s">
        <v>83</v>
      </c>
      <c r="C23" s="104">
        <f>IF(C21=2.8,C22*0.77,C22)</f>
        <v>0</v>
      </c>
      <c r="D23" s="441"/>
      <c r="E23" s="104">
        <f>IF(E21=2.8,E22*0.77,E22)</f>
        <v>0</v>
      </c>
      <c r="F23" s="441"/>
      <c r="G23" s="104">
        <f>IF(G21=2.8,G22*0.77,G22)</f>
        <v>0</v>
      </c>
      <c r="H23" s="441"/>
      <c r="I23" s="104">
        <f>IF(I21=2.8,I22*0.77,I22)</f>
        <v>0</v>
      </c>
      <c r="J23" s="441"/>
      <c r="K23" s="104">
        <f>IF(K21=2.8,K22*0.77,K22)</f>
        <v>0</v>
      </c>
      <c r="L23" s="441"/>
      <c r="M23" s="448"/>
      <c r="N23" s="451"/>
      <c r="O23" s="454"/>
      <c r="P23" s="460"/>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row>
    <row r="24" spans="1:41" ht="27.95" customHeight="1">
      <c r="A24" s="442"/>
      <c r="B24" s="98" t="s">
        <v>77</v>
      </c>
      <c r="C24" s="115">
        <v>2.8</v>
      </c>
      <c r="D24" s="439"/>
      <c r="E24" s="115">
        <v>2.8</v>
      </c>
      <c r="F24" s="439"/>
      <c r="G24" s="115">
        <v>2.8</v>
      </c>
      <c r="H24" s="439"/>
      <c r="I24" s="115">
        <v>2.8</v>
      </c>
      <c r="J24" s="439"/>
      <c r="K24" s="115">
        <v>2.8</v>
      </c>
      <c r="L24" s="439"/>
      <c r="M24" s="446">
        <f t="shared" ref="M24" si="18">SUM(C26,E26,G26,I26,K26)</f>
        <v>0</v>
      </c>
      <c r="N24" s="449">
        <f t="shared" ref="N24" si="19">SUM(D24,F24,H24,J24,L24)</f>
        <v>0</v>
      </c>
      <c r="O24" s="452" t="str">
        <f t="shared" ref="O24" si="20">IF(N24=0,"",M24/N24)</f>
        <v/>
      </c>
      <c r="P24" s="458"/>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row>
    <row r="25" spans="1:41" ht="27.95" customHeight="1">
      <c r="A25" s="443"/>
      <c r="B25" s="99" t="s">
        <v>82</v>
      </c>
      <c r="C25" s="103"/>
      <c r="D25" s="440"/>
      <c r="E25" s="103"/>
      <c r="F25" s="440"/>
      <c r="G25" s="103"/>
      <c r="H25" s="440"/>
      <c r="I25" s="103"/>
      <c r="J25" s="440"/>
      <c r="K25" s="103"/>
      <c r="L25" s="440"/>
      <c r="M25" s="447"/>
      <c r="N25" s="450"/>
      <c r="O25" s="453"/>
      <c r="P25" s="459"/>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row>
    <row r="26" spans="1:41" ht="27.95" customHeight="1" thickBot="1">
      <c r="A26" s="444"/>
      <c r="B26" s="100" t="s">
        <v>83</v>
      </c>
      <c r="C26" s="104">
        <f>IF(C24=2.8,C25*0.77,C25)</f>
        <v>0</v>
      </c>
      <c r="D26" s="441"/>
      <c r="E26" s="104">
        <f>IF(E24=2.8,E25*0.77,E25)</f>
        <v>0</v>
      </c>
      <c r="F26" s="441"/>
      <c r="G26" s="104">
        <f>IF(G24=2.8,G25*0.77,G25)</f>
        <v>0</v>
      </c>
      <c r="H26" s="441"/>
      <c r="I26" s="104">
        <f>IF(I24=2.8,I25*0.77,I25)</f>
        <v>0</v>
      </c>
      <c r="J26" s="441"/>
      <c r="K26" s="104">
        <f>IF(K24=2.8,K25*0.77,K25)</f>
        <v>0</v>
      </c>
      <c r="L26" s="441"/>
      <c r="M26" s="448"/>
      <c r="N26" s="451"/>
      <c r="O26" s="454"/>
      <c r="P26" s="460"/>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row>
    <row r="27" spans="1:41" ht="27.95" customHeight="1">
      <c r="A27" s="442"/>
      <c r="B27" s="98" t="s">
        <v>77</v>
      </c>
      <c r="C27" s="115">
        <v>2.8</v>
      </c>
      <c r="D27" s="439"/>
      <c r="E27" s="115">
        <v>2.8</v>
      </c>
      <c r="F27" s="439"/>
      <c r="G27" s="115">
        <v>2.8</v>
      </c>
      <c r="H27" s="439"/>
      <c r="I27" s="115">
        <v>2.8</v>
      </c>
      <c r="J27" s="439"/>
      <c r="K27" s="115">
        <v>2.8</v>
      </c>
      <c r="L27" s="439"/>
      <c r="M27" s="446">
        <f t="shared" ref="M27" si="21">SUM(C29,E29,G29,I29,K29)</f>
        <v>0</v>
      </c>
      <c r="N27" s="449">
        <f t="shared" ref="N27" si="22">SUM(D27,F27,H27,J27,L27)</f>
        <v>0</v>
      </c>
      <c r="O27" s="452" t="str">
        <f t="shared" ref="O27" si="23">IF(N27=0,"",M27/N27)</f>
        <v/>
      </c>
      <c r="P27" s="458"/>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row>
    <row r="28" spans="1:41" ht="27.95" customHeight="1">
      <c r="A28" s="443"/>
      <c r="B28" s="99" t="s">
        <v>82</v>
      </c>
      <c r="C28" s="103"/>
      <c r="D28" s="440"/>
      <c r="E28" s="103"/>
      <c r="F28" s="440"/>
      <c r="G28" s="103"/>
      <c r="H28" s="440"/>
      <c r="I28" s="103"/>
      <c r="J28" s="440"/>
      <c r="K28" s="103"/>
      <c r="L28" s="440"/>
      <c r="M28" s="447"/>
      <c r="N28" s="450"/>
      <c r="O28" s="453"/>
      <c r="P28" s="459"/>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row>
    <row r="29" spans="1:41" ht="27.95" customHeight="1" thickBot="1">
      <c r="A29" s="444"/>
      <c r="B29" s="100" t="s">
        <v>83</v>
      </c>
      <c r="C29" s="104">
        <f>IF(C27=2.8,C28*0.77,C28)</f>
        <v>0</v>
      </c>
      <c r="D29" s="441"/>
      <c r="E29" s="104">
        <f>IF(E27=2.8,E28*0.77,E28)</f>
        <v>0</v>
      </c>
      <c r="F29" s="441"/>
      <c r="G29" s="104">
        <f>IF(G27=2.8,G28*0.77,G28)</f>
        <v>0</v>
      </c>
      <c r="H29" s="441"/>
      <c r="I29" s="104">
        <f>IF(I27=2.8,I28*0.77,I28)</f>
        <v>0</v>
      </c>
      <c r="J29" s="441"/>
      <c r="K29" s="104">
        <f>IF(K27=2.8,K28*0.77,K28)</f>
        <v>0</v>
      </c>
      <c r="L29" s="441"/>
      <c r="M29" s="448"/>
      <c r="N29" s="451"/>
      <c r="O29" s="454"/>
      <c r="P29" s="460"/>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row>
    <row r="30" spans="1:41" ht="27.95" customHeight="1">
      <c r="A30" s="442"/>
      <c r="B30" s="98" t="s">
        <v>77</v>
      </c>
      <c r="C30" s="115">
        <v>2.8</v>
      </c>
      <c r="D30" s="439"/>
      <c r="E30" s="115">
        <v>2.8</v>
      </c>
      <c r="F30" s="439"/>
      <c r="G30" s="115">
        <v>2.8</v>
      </c>
      <c r="H30" s="439"/>
      <c r="I30" s="115">
        <v>2.8</v>
      </c>
      <c r="J30" s="439"/>
      <c r="K30" s="115">
        <v>2.8</v>
      </c>
      <c r="L30" s="439"/>
      <c r="M30" s="446">
        <f t="shared" ref="M30" si="24">SUM(C32,E32,G32,I32,K32)</f>
        <v>0</v>
      </c>
      <c r="N30" s="449">
        <f t="shared" ref="N30" si="25">SUM(D30,F30,H30,J30,L30)</f>
        <v>0</v>
      </c>
      <c r="O30" s="452" t="str">
        <f t="shared" ref="O30" si="26">IF(N30=0,"",M30/N30)</f>
        <v/>
      </c>
      <c r="P30" s="458"/>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row>
    <row r="31" spans="1:41" ht="27.95" customHeight="1">
      <c r="A31" s="443"/>
      <c r="B31" s="99" t="s">
        <v>82</v>
      </c>
      <c r="C31" s="103"/>
      <c r="D31" s="440"/>
      <c r="E31" s="103"/>
      <c r="F31" s="440"/>
      <c r="G31" s="103"/>
      <c r="H31" s="440"/>
      <c r="I31" s="103"/>
      <c r="J31" s="440"/>
      <c r="K31" s="103"/>
      <c r="L31" s="440"/>
      <c r="M31" s="447"/>
      <c r="N31" s="450"/>
      <c r="O31" s="453"/>
      <c r="P31" s="459"/>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row>
    <row r="32" spans="1:41" ht="27.95" customHeight="1" thickBot="1">
      <c r="A32" s="444"/>
      <c r="B32" s="100" t="s">
        <v>83</v>
      </c>
      <c r="C32" s="104">
        <f>IF(C30=2.8,C31*0.77,C31)</f>
        <v>0</v>
      </c>
      <c r="D32" s="441"/>
      <c r="E32" s="104">
        <f>IF(E30=2.8,E31*0.77,E31)</f>
        <v>0</v>
      </c>
      <c r="F32" s="441"/>
      <c r="G32" s="104">
        <f>IF(G30=2.8,G31*0.77,G31)</f>
        <v>0</v>
      </c>
      <c r="H32" s="441"/>
      <c r="I32" s="104">
        <f>IF(I30=2.8,I31*0.77,I31)</f>
        <v>0</v>
      </c>
      <c r="J32" s="441"/>
      <c r="K32" s="104">
        <f>IF(K30=2.8,K31*0.77,K31)</f>
        <v>0</v>
      </c>
      <c r="L32" s="441"/>
      <c r="M32" s="448"/>
      <c r="N32" s="451"/>
      <c r="O32" s="454"/>
      <c r="P32" s="460"/>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row>
    <row r="33" spans="1:41" ht="27.95" customHeight="1">
      <c r="A33" s="442"/>
      <c r="B33" s="98" t="s">
        <v>77</v>
      </c>
      <c r="C33" s="115">
        <v>2.8</v>
      </c>
      <c r="D33" s="439"/>
      <c r="E33" s="115">
        <v>2.8</v>
      </c>
      <c r="F33" s="439"/>
      <c r="G33" s="115">
        <v>2.8</v>
      </c>
      <c r="H33" s="439"/>
      <c r="I33" s="115">
        <v>2.8</v>
      </c>
      <c r="J33" s="439"/>
      <c r="K33" s="115">
        <v>2.8</v>
      </c>
      <c r="L33" s="439"/>
      <c r="M33" s="446">
        <f t="shared" ref="M33" si="27">SUM(C35,E35,G35,I35,K35)</f>
        <v>0</v>
      </c>
      <c r="N33" s="449">
        <f t="shared" ref="N33" si="28">SUM(D33,F33,H33,J33,L33)</f>
        <v>0</v>
      </c>
      <c r="O33" s="452" t="str">
        <f t="shared" ref="O33" si="29">IF(N33=0,"",M33/N33)</f>
        <v/>
      </c>
      <c r="P33" s="458"/>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row>
    <row r="34" spans="1:41" ht="27.95" customHeight="1">
      <c r="A34" s="443"/>
      <c r="B34" s="99" t="s">
        <v>82</v>
      </c>
      <c r="C34" s="103"/>
      <c r="D34" s="440"/>
      <c r="E34" s="103"/>
      <c r="F34" s="440"/>
      <c r="G34" s="103"/>
      <c r="H34" s="440"/>
      <c r="I34" s="103"/>
      <c r="J34" s="440"/>
      <c r="K34" s="103"/>
      <c r="L34" s="440"/>
      <c r="M34" s="447"/>
      <c r="N34" s="450"/>
      <c r="O34" s="453"/>
      <c r="P34" s="459"/>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row>
    <row r="35" spans="1:41" ht="27.95" customHeight="1" thickBot="1">
      <c r="A35" s="444"/>
      <c r="B35" s="100" t="s">
        <v>83</v>
      </c>
      <c r="C35" s="104">
        <f>IF(C33=2.8,C34*0.77,C34)</f>
        <v>0</v>
      </c>
      <c r="D35" s="441"/>
      <c r="E35" s="104">
        <f>IF(E33=2.8,E34*0.77,E34)</f>
        <v>0</v>
      </c>
      <c r="F35" s="441"/>
      <c r="G35" s="104">
        <f>IF(G33=2.8,G34*0.77,G34)</f>
        <v>0</v>
      </c>
      <c r="H35" s="441"/>
      <c r="I35" s="104">
        <f>IF(I33=2.8,I34*0.77,I34)</f>
        <v>0</v>
      </c>
      <c r="J35" s="441"/>
      <c r="K35" s="104">
        <f>IF(K33=2.8,K34*0.77,K34)</f>
        <v>0</v>
      </c>
      <c r="L35" s="441"/>
      <c r="M35" s="448"/>
      <c r="N35" s="451"/>
      <c r="O35" s="454"/>
      <c r="P35" s="460"/>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row>
    <row r="36" spans="1:41" ht="27.95" customHeight="1">
      <c r="A36" s="442"/>
      <c r="B36" s="98" t="s">
        <v>77</v>
      </c>
      <c r="C36" s="115">
        <v>2.8</v>
      </c>
      <c r="D36" s="439"/>
      <c r="E36" s="115">
        <v>2.8</v>
      </c>
      <c r="F36" s="439"/>
      <c r="G36" s="115">
        <v>2.8</v>
      </c>
      <c r="H36" s="439"/>
      <c r="I36" s="115">
        <v>2.8</v>
      </c>
      <c r="J36" s="439"/>
      <c r="K36" s="115">
        <v>2.8</v>
      </c>
      <c r="L36" s="439"/>
      <c r="M36" s="446">
        <f t="shared" ref="M36" si="30">SUM(C38,E38,G38,I38,K38)</f>
        <v>0</v>
      </c>
      <c r="N36" s="449">
        <f t="shared" ref="N36" si="31">SUM(D36,F36,H36,J36,L36)</f>
        <v>0</v>
      </c>
      <c r="O36" s="452" t="str">
        <f t="shared" ref="O36" si="32">IF(N36=0,"",M36/N36)</f>
        <v/>
      </c>
      <c r="P36" s="458"/>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row>
    <row r="37" spans="1:41" ht="27.95" customHeight="1">
      <c r="A37" s="443"/>
      <c r="B37" s="99" t="s">
        <v>82</v>
      </c>
      <c r="C37" s="103"/>
      <c r="D37" s="440"/>
      <c r="E37" s="103"/>
      <c r="F37" s="440"/>
      <c r="G37" s="103"/>
      <c r="H37" s="440"/>
      <c r="I37" s="103"/>
      <c r="J37" s="440"/>
      <c r="K37" s="103"/>
      <c r="L37" s="440"/>
      <c r="M37" s="447"/>
      <c r="N37" s="450"/>
      <c r="O37" s="453"/>
      <c r="P37" s="459"/>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row>
    <row r="38" spans="1:41" ht="27.95" customHeight="1" thickBot="1">
      <c r="A38" s="444"/>
      <c r="B38" s="100" t="s">
        <v>83</v>
      </c>
      <c r="C38" s="104">
        <f>IF(C36=2.8,C37*0.77,C37)</f>
        <v>0</v>
      </c>
      <c r="D38" s="441"/>
      <c r="E38" s="104">
        <f>IF(E36=2.8,E37*0.77,E37)</f>
        <v>0</v>
      </c>
      <c r="F38" s="441"/>
      <c r="G38" s="104">
        <f>IF(G36=2.8,G37*0.77,G37)</f>
        <v>0</v>
      </c>
      <c r="H38" s="441"/>
      <c r="I38" s="104">
        <f>IF(I36=2.8,I37*0.77,I37)</f>
        <v>0</v>
      </c>
      <c r="J38" s="441"/>
      <c r="K38" s="104">
        <f>IF(K36=2.8,K37*0.77,K37)</f>
        <v>0</v>
      </c>
      <c r="L38" s="441"/>
      <c r="M38" s="448"/>
      <c r="N38" s="451"/>
      <c r="O38" s="454"/>
      <c r="P38" s="460"/>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row>
    <row r="39" spans="1:41" ht="27.95" customHeight="1">
      <c r="A39" s="442"/>
      <c r="B39" s="98" t="s">
        <v>77</v>
      </c>
      <c r="C39" s="115">
        <v>2.8</v>
      </c>
      <c r="D39" s="439"/>
      <c r="E39" s="115">
        <v>2.8</v>
      </c>
      <c r="F39" s="439"/>
      <c r="G39" s="115">
        <v>2.8</v>
      </c>
      <c r="H39" s="439"/>
      <c r="I39" s="115">
        <v>2.8</v>
      </c>
      <c r="J39" s="439"/>
      <c r="K39" s="115">
        <v>2.8</v>
      </c>
      <c r="L39" s="439"/>
      <c r="M39" s="446">
        <f t="shared" ref="M39" si="33">SUM(C41,E41,G41,I41,K41)</f>
        <v>0</v>
      </c>
      <c r="N39" s="449">
        <f t="shared" ref="N39" si="34">SUM(D39,F39,H39,J39,L39)</f>
        <v>0</v>
      </c>
      <c r="O39" s="452" t="str">
        <f t="shared" ref="O39" si="35">IF(N39=0,"",M39/N39)</f>
        <v/>
      </c>
      <c r="P39" s="458"/>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row>
    <row r="40" spans="1:41" ht="27.95" customHeight="1">
      <c r="A40" s="443"/>
      <c r="B40" s="99" t="s">
        <v>82</v>
      </c>
      <c r="C40" s="103"/>
      <c r="D40" s="440"/>
      <c r="E40" s="103"/>
      <c r="F40" s="440"/>
      <c r="G40" s="103"/>
      <c r="H40" s="440"/>
      <c r="I40" s="103"/>
      <c r="J40" s="440"/>
      <c r="K40" s="103"/>
      <c r="L40" s="440"/>
      <c r="M40" s="447"/>
      <c r="N40" s="450"/>
      <c r="O40" s="453"/>
      <c r="P40" s="459"/>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row>
    <row r="41" spans="1:41" ht="27.95" customHeight="1" thickBot="1">
      <c r="A41" s="444"/>
      <c r="B41" s="100" t="s">
        <v>83</v>
      </c>
      <c r="C41" s="104">
        <f>IF(C39=2.8,C40*0.77,C40)</f>
        <v>0</v>
      </c>
      <c r="D41" s="441"/>
      <c r="E41" s="104">
        <f>IF(E39=2.8,E40*0.77,E40)</f>
        <v>0</v>
      </c>
      <c r="F41" s="441"/>
      <c r="G41" s="104">
        <f>IF(G39=2.8,G40*0.77,G40)</f>
        <v>0</v>
      </c>
      <c r="H41" s="441"/>
      <c r="I41" s="104">
        <f>IF(I39=2.8,I40*0.77,I40)</f>
        <v>0</v>
      </c>
      <c r="J41" s="441"/>
      <c r="K41" s="104">
        <f>IF(K39=2.8,K40*0.77,K40)</f>
        <v>0</v>
      </c>
      <c r="L41" s="441"/>
      <c r="M41" s="448"/>
      <c r="N41" s="451"/>
      <c r="O41" s="454"/>
      <c r="P41" s="460"/>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row>
    <row r="42" spans="1:41" ht="27.95" customHeight="1">
      <c r="A42" s="442"/>
      <c r="B42" s="98" t="s">
        <v>77</v>
      </c>
      <c r="C42" s="115">
        <v>2.8</v>
      </c>
      <c r="D42" s="439"/>
      <c r="E42" s="115">
        <v>2.8</v>
      </c>
      <c r="F42" s="439"/>
      <c r="G42" s="115">
        <v>2.8</v>
      </c>
      <c r="H42" s="439"/>
      <c r="I42" s="115">
        <v>2.8</v>
      </c>
      <c r="J42" s="439"/>
      <c r="K42" s="115">
        <v>2.8</v>
      </c>
      <c r="L42" s="439"/>
      <c r="M42" s="446">
        <f t="shared" ref="M42" si="36">SUM(C44,E44,G44,I44,K44)</f>
        <v>0</v>
      </c>
      <c r="N42" s="449">
        <f t="shared" ref="N42" si="37">SUM(D42,F42,H42,J42,L42)</f>
        <v>0</v>
      </c>
      <c r="O42" s="452" t="str">
        <f t="shared" ref="O42" si="38">IF(N42=0,"",M42/N42)</f>
        <v/>
      </c>
      <c r="P42" s="458"/>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row>
    <row r="43" spans="1:41" ht="27.95" customHeight="1">
      <c r="A43" s="443"/>
      <c r="B43" s="99" t="s">
        <v>82</v>
      </c>
      <c r="C43" s="103"/>
      <c r="D43" s="440"/>
      <c r="E43" s="103"/>
      <c r="F43" s="440"/>
      <c r="G43" s="103"/>
      <c r="H43" s="440"/>
      <c r="I43" s="103"/>
      <c r="J43" s="440"/>
      <c r="K43" s="103"/>
      <c r="L43" s="440"/>
      <c r="M43" s="447"/>
      <c r="N43" s="450"/>
      <c r="O43" s="453"/>
      <c r="P43" s="459"/>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row>
    <row r="44" spans="1:41" ht="27.95" customHeight="1" thickBot="1">
      <c r="A44" s="444"/>
      <c r="B44" s="100" t="s">
        <v>83</v>
      </c>
      <c r="C44" s="104">
        <f>IF(C42=2.8,C43*0.77,C43)</f>
        <v>0</v>
      </c>
      <c r="D44" s="441"/>
      <c r="E44" s="104">
        <f>IF(E42=2.8,E43*0.77,E43)</f>
        <v>0</v>
      </c>
      <c r="F44" s="441"/>
      <c r="G44" s="104">
        <f>IF(G42=2.8,G43*0.77,G43)</f>
        <v>0</v>
      </c>
      <c r="H44" s="441"/>
      <c r="I44" s="104">
        <f>IF(I42=2.8,I43*0.77,I43)</f>
        <v>0</v>
      </c>
      <c r="J44" s="441"/>
      <c r="K44" s="104">
        <f>IF(K42=2.8,K43*0.77,K43)</f>
        <v>0</v>
      </c>
      <c r="L44" s="441"/>
      <c r="M44" s="448"/>
      <c r="N44" s="451"/>
      <c r="O44" s="454"/>
      <c r="P44" s="460"/>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row>
    <row r="45" spans="1:41" ht="27.95" customHeight="1">
      <c r="A45" s="442"/>
      <c r="B45" s="98" t="s">
        <v>77</v>
      </c>
      <c r="C45" s="115">
        <v>2.8</v>
      </c>
      <c r="D45" s="439"/>
      <c r="E45" s="115">
        <v>2.8</v>
      </c>
      <c r="F45" s="439"/>
      <c r="G45" s="115">
        <v>2.8</v>
      </c>
      <c r="H45" s="439"/>
      <c r="I45" s="115">
        <v>2.8</v>
      </c>
      <c r="J45" s="439"/>
      <c r="K45" s="115">
        <v>2.8</v>
      </c>
      <c r="L45" s="439"/>
      <c r="M45" s="446">
        <f t="shared" ref="M45" si="39">SUM(C47,E47,G47,I47,K47)</f>
        <v>0</v>
      </c>
      <c r="N45" s="449">
        <f t="shared" ref="N45" si="40">SUM(D45,F45,H45,J45,L45)</f>
        <v>0</v>
      </c>
      <c r="O45" s="452" t="str">
        <f t="shared" ref="O45" si="41">IF(N45=0,"",M45/N45)</f>
        <v/>
      </c>
      <c r="P45" s="458"/>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row>
    <row r="46" spans="1:41" ht="27.95" customHeight="1">
      <c r="A46" s="443"/>
      <c r="B46" s="99" t="s">
        <v>82</v>
      </c>
      <c r="C46" s="103"/>
      <c r="D46" s="440"/>
      <c r="E46" s="103"/>
      <c r="F46" s="440"/>
      <c r="G46" s="103"/>
      <c r="H46" s="440"/>
      <c r="I46" s="103"/>
      <c r="J46" s="440"/>
      <c r="K46" s="103"/>
      <c r="L46" s="440"/>
      <c r="M46" s="447"/>
      <c r="N46" s="450"/>
      <c r="O46" s="453"/>
      <c r="P46" s="459"/>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row>
    <row r="47" spans="1:41" ht="27.95" customHeight="1" thickBot="1">
      <c r="A47" s="444"/>
      <c r="B47" s="100" t="s">
        <v>83</v>
      </c>
      <c r="C47" s="104">
        <f>IF(C45=2.8,C46*0.77,C46)</f>
        <v>0</v>
      </c>
      <c r="D47" s="441"/>
      <c r="E47" s="104">
        <f>IF(E45=2.8,E46*0.77,E46)</f>
        <v>0</v>
      </c>
      <c r="F47" s="441"/>
      <c r="G47" s="104">
        <f>IF(G45=2.8,G46*0.77,G46)</f>
        <v>0</v>
      </c>
      <c r="H47" s="441"/>
      <c r="I47" s="104">
        <f>IF(I45=2.8,I46*0.77,I46)</f>
        <v>0</v>
      </c>
      <c r="J47" s="441"/>
      <c r="K47" s="104">
        <f>IF(K45=2.8,K46*0.77,K46)</f>
        <v>0</v>
      </c>
      <c r="L47" s="441"/>
      <c r="M47" s="448"/>
      <c r="N47" s="451"/>
      <c r="O47" s="454"/>
      <c r="P47" s="460"/>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row>
    <row r="48" spans="1:41" ht="27.95" customHeight="1">
      <c r="A48" s="442"/>
      <c r="B48" s="98" t="s">
        <v>77</v>
      </c>
      <c r="C48" s="115">
        <v>2.8</v>
      </c>
      <c r="D48" s="439"/>
      <c r="E48" s="115">
        <v>2.8</v>
      </c>
      <c r="F48" s="439"/>
      <c r="G48" s="115">
        <v>2.8</v>
      </c>
      <c r="H48" s="439"/>
      <c r="I48" s="115">
        <v>2.8</v>
      </c>
      <c r="J48" s="439"/>
      <c r="K48" s="115">
        <v>2.8</v>
      </c>
      <c r="L48" s="439"/>
      <c r="M48" s="446">
        <f t="shared" ref="M48" si="42">SUM(C50,E50,G50,I50,K50)</f>
        <v>0</v>
      </c>
      <c r="N48" s="449">
        <f t="shared" ref="N48" si="43">SUM(D48,F48,H48,J48,L48)</f>
        <v>0</v>
      </c>
      <c r="O48" s="452" t="str">
        <f t="shared" ref="O48" si="44">IF(N48=0,"",M48/N48)</f>
        <v/>
      </c>
      <c r="P48" s="458"/>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row>
    <row r="49" spans="1:41" ht="27.95" customHeight="1">
      <c r="A49" s="443"/>
      <c r="B49" s="99" t="s">
        <v>82</v>
      </c>
      <c r="C49" s="103"/>
      <c r="D49" s="440"/>
      <c r="E49" s="103"/>
      <c r="F49" s="440"/>
      <c r="G49" s="103"/>
      <c r="H49" s="440"/>
      <c r="I49" s="103"/>
      <c r="J49" s="440"/>
      <c r="K49" s="103"/>
      <c r="L49" s="440"/>
      <c r="M49" s="447"/>
      <c r="N49" s="450"/>
      <c r="O49" s="453"/>
      <c r="P49" s="459"/>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row>
    <row r="50" spans="1:41" ht="27.95" customHeight="1" thickBot="1">
      <c r="A50" s="444"/>
      <c r="B50" s="100" t="s">
        <v>83</v>
      </c>
      <c r="C50" s="104">
        <f>IF(C48=2.8,C49*0.77,C49)</f>
        <v>0</v>
      </c>
      <c r="D50" s="441"/>
      <c r="E50" s="104">
        <f>IF(E48=2.8,E49*0.77,E49)</f>
        <v>0</v>
      </c>
      <c r="F50" s="441"/>
      <c r="G50" s="104">
        <f>IF(G48=2.8,G49*0.77,G49)</f>
        <v>0</v>
      </c>
      <c r="H50" s="441"/>
      <c r="I50" s="104">
        <f>IF(I48=2.8,I49*0.77,I49)</f>
        <v>0</v>
      </c>
      <c r="J50" s="441"/>
      <c r="K50" s="104">
        <f>IF(K48=2.8,K49*0.77,K49)</f>
        <v>0</v>
      </c>
      <c r="L50" s="441"/>
      <c r="M50" s="448"/>
      <c r="N50" s="451"/>
      <c r="O50" s="454"/>
      <c r="P50" s="460"/>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row>
    <row r="51" spans="1:41" ht="27.95" customHeight="1">
      <c r="A51" s="442"/>
      <c r="B51" s="98" t="s">
        <v>77</v>
      </c>
      <c r="C51" s="115">
        <v>2.8</v>
      </c>
      <c r="D51" s="439"/>
      <c r="E51" s="115">
        <v>2.8</v>
      </c>
      <c r="F51" s="439"/>
      <c r="G51" s="115">
        <v>2.8</v>
      </c>
      <c r="H51" s="439"/>
      <c r="I51" s="115">
        <v>2.8</v>
      </c>
      <c r="J51" s="439"/>
      <c r="K51" s="115">
        <v>2.8</v>
      </c>
      <c r="L51" s="439"/>
      <c r="M51" s="446">
        <f t="shared" ref="M51" si="45">SUM(C53,E53,G53,I53,K53)</f>
        <v>0</v>
      </c>
      <c r="N51" s="449">
        <f t="shared" ref="N51" si="46">SUM(D51,F51,H51,J51,L51)</f>
        <v>0</v>
      </c>
      <c r="O51" s="452" t="str">
        <f t="shared" ref="O51" si="47">IF(N51=0,"",M51/N51)</f>
        <v/>
      </c>
      <c r="P51" s="458"/>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row>
    <row r="52" spans="1:41" ht="27.95" customHeight="1">
      <c r="A52" s="443"/>
      <c r="B52" s="99" t="s">
        <v>82</v>
      </c>
      <c r="C52" s="103"/>
      <c r="D52" s="440"/>
      <c r="E52" s="103"/>
      <c r="F52" s="440"/>
      <c r="G52" s="103"/>
      <c r="H52" s="440"/>
      <c r="I52" s="103"/>
      <c r="J52" s="440"/>
      <c r="K52" s="103"/>
      <c r="L52" s="440"/>
      <c r="M52" s="447"/>
      <c r="N52" s="450"/>
      <c r="O52" s="453"/>
      <c r="P52" s="459"/>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row>
    <row r="53" spans="1:41" ht="27.95" customHeight="1" thickBot="1">
      <c r="A53" s="444"/>
      <c r="B53" s="100" t="s">
        <v>83</v>
      </c>
      <c r="C53" s="104">
        <f>IF(C51=2.8,C52*0.77,C52)</f>
        <v>0</v>
      </c>
      <c r="D53" s="441"/>
      <c r="E53" s="104">
        <f>IF(E51=2.8,E52*0.77,E52)</f>
        <v>0</v>
      </c>
      <c r="F53" s="441"/>
      <c r="G53" s="104">
        <f>IF(G51=2.8,G52*0.77,G52)</f>
        <v>0</v>
      </c>
      <c r="H53" s="441"/>
      <c r="I53" s="104">
        <f>IF(I51=2.8,I52*0.77,I52)</f>
        <v>0</v>
      </c>
      <c r="J53" s="441"/>
      <c r="K53" s="104">
        <f>IF(K51=2.8,K52*0.77,K52)</f>
        <v>0</v>
      </c>
      <c r="L53" s="441"/>
      <c r="M53" s="448"/>
      <c r="N53" s="451"/>
      <c r="O53" s="454"/>
      <c r="P53" s="460"/>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row>
    <row r="54" spans="1:41" ht="27.95" customHeight="1">
      <c r="A54" s="442"/>
      <c r="B54" s="98" t="s">
        <v>77</v>
      </c>
      <c r="C54" s="115">
        <v>2.8</v>
      </c>
      <c r="D54" s="439"/>
      <c r="E54" s="115">
        <v>2.8</v>
      </c>
      <c r="F54" s="439"/>
      <c r="G54" s="115">
        <v>2.8</v>
      </c>
      <c r="H54" s="439"/>
      <c r="I54" s="115">
        <v>2.8</v>
      </c>
      <c r="J54" s="439"/>
      <c r="K54" s="115">
        <v>2.8</v>
      </c>
      <c r="L54" s="439"/>
      <c r="M54" s="446">
        <f t="shared" ref="M54" si="48">SUM(C56,E56,G56,I56,K56)</f>
        <v>0</v>
      </c>
      <c r="N54" s="449">
        <f t="shared" ref="N54" si="49">SUM(D54,F54,H54,J54,L54)</f>
        <v>0</v>
      </c>
      <c r="O54" s="452" t="str">
        <f t="shared" ref="O54" si="50">IF(N54=0,"",M54/N54)</f>
        <v/>
      </c>
      <c r="P54" s="458"/>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row>
    <row r="55" spans="1:41" ht="27.95" customHeight="1">
      <c r="A55" s="443"/>
      <c r="B55" s="99" t="s">
        <v>82</v>
      </c>
      <c r="C55" s="103"/>
      <c r="D55" s="440"/>
      <c r="E55" s="103"/>
      <c r="F55" s="440"/>
      <c r="G55" s="103"/>
      <c r="H55" s="440"/>
      <c r="I55" s="103"/>
      <c r="J55" s="440"/>
      <c r="K55" s="103"/>
      <c r="L55" s="440"/>
      <c r="M55" s="447"/>
      <c r="N55" s="450"/>
      <c r="O55" s="453"/>
      <c r="P55" s="459"/>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row>
    <row r="56" spans="1:41" ht="27.95" customHeight="1" thickBot="1">
      <c r="A56" s="444"/>
      <c r="B56" s="100" t="s">
        <v>83</v>
      </c>
      <c r="C56" s="104">
        <f>IF(C54=2.8,C55*0.77,C55)</f>
        <v>0</v>
      </c>
      <c r="D56" s="441"/>
      <c r="E56" s="104">
        <f>IF(E54=2.8,E55*0.77,E55)</f>
        <v>0</v>
      </c>
      <c r="F56" s="441"/>
      <c r="G56" s="104">
        <f>IF(G54=2.8,G55*0.77,G55)</f>
        <v>0</v>
      </c>
      <c r="H56" s="441"/>
      <c r="I56" s="104">
        <f>IF(I54=2.8,I55*0.77,I55)</f>
        <v>0</v>
      </c>
      <c r="J56" s="441"/>
      <c r="K56" s="104">
        <f>IF(K54=2.8,K55*0.77,K55)</f>
        <v>0</v>
      </c>
      <c r="L56" s="441"/>
      <c r="M56" s="448"/>
      <c r="N56" s="451"/>
      <c r="O56" s="454"/>
      <c r="P56" s="460"/>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row>
    <row r="57" spans="1:41" ht="27.95" customHeight="1">
      <c r="A57" s="442"/>
      <c r="B57" s="98" t="s">
        <v>77</v>
      </c>
      <c r="C57" s="115">
        <v>2.8</v>
      </c>
      <c r="D57" s="439"/>
      <c r="E57" s="115">
        <v>2.8</v>
      </c>
      <c r="F57" s="439"/>
      <c r="G57" s="115">
        <v>2.8</v>
      </c>
      <c r="H57" s="439"/>
      <c r="I57" s="115">
        <v>2.8</v>
      </c>
      <c r="J57" s="439"/>
      <c r="K57" s="115">
        <v>2.8</v>
      </c>
      <c r="L57" s="439"/>
      <c r="M57" s="446">
        <f t="shared" ref="M57" si="51">SUM(C59,E59,G59,I59,K59)</f>
        <v>0</v>
      </c>
      <c r="N57" s="449">
        <f t="shared" ref="N57" si="52">SUM(D57,F57,H57,J57,L57)</f>
        <v>0</v>
      </c>
      <c r="O57" s="452" t="str">
        <f t="shared" ref="O57" si="53">IF(N57=0,"",M57/N57)</f>
        <v/>
      </c>
      <c r="P57" s="458"/>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row>
    <row r="58" spans="1:41" ht="27.95" customHeight="1">
      <c r="A58" s="443"/>
      <c r="B58" s="99" t="s">
        <v>82</v>
      </c>
      <c r="C58" s="103"/>
      <c r="D58" s="440"/>
      <c r="E58" s="103"/>
      <c r="F58" s="440"/>
      <c r="G58" s="103"/>
      <c r="H58" s="440"/>
      <c r="I58" s="103"/>
      <c r="J58" s="440"/>
      <c r="K58" s="103"/>
      <c r="L58" s="440"/>
      <c r="M58" s="447"/>
      <c r="N58" s="450"/>
      <c r="O58" s="453"/>
      <c r="P58" s="459"/>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row>
    <row r="59" spans="1:41" ht="27.95" customHeight="1" thickBot="1">
      <c r="A59" s="444"/>
      <c r="B59" s="100" t="s">
        <v>83</v>
      </c>
      <c r="C59" s="104">
        <f>IF(C57=2.8,C58*0.77,C58)</f>
        <v>0</v>
      </c>
      <c r="D59" s="441"/>
      <c r="E59" s="104">
        <f>IF(E57=2.8,E58*0.77,E58)</f>
        <v>0</v>
      </c>
      <c r="F59" s="441"/>
      <c r="G59" s="104">
        <f>IF(G57=2.8,G58*0.77,G58)</f>
        <v>0</v>
      </c>
      <c r="H59" s="441"/>
      <c r="I59" s="104">
        <f>IF(I57=2.8,I58*0.77,I58)</f>
        <v>0</v>
      </c>
      <c r="J59" s="441"/>
      <c r="K59" s="104">
        <f>IF(K57=2.8,K58*0.77,K58)</f>
        <v>0</v>
      </c>
      <c r="L59" s="441"/>
      <c r="M59" s="448"/>
      <c r="N59" s="451"/>
      <c r="O59" s="454"/>
      <c r="P59" s="460"/>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row>
    <row r="60" spans="1:41" ht="27.95" customHeight="1">
      <c r="A60" s="442"/>
      <c r="B60" s="98" t="s">
        <v>77</v>
      </c>
      <c r="C60" s="115">
        <v>2.8</v>
      </c>
      <c r="D60" s="439"/>
      <c r="E60" s="115">
        <v>2.8</v>
      </c>
      <c r="F60" s="439"/>
      <c r="G60" s="115">
        <v>2.8</v>
      </c>
      <c r="H60" s="439"/>
      <c r="I60" s="115">
        <v>2.8</v>
      </c>
      <c r="J60" s="439"/>
      <c r="K60" s="115">
        <v>2.8</v>
      </c>
      <c r="L60" s="439"/>
      <c r="M60" s="446">
        <f t="shared" ref="M60" si="54">SUM(C62,E62,G62,I62,K62)</f>
        <v>0</v>
      </c>
      <c r="N60" s="449">
        <f t="shared" ref="N60" si="55">SUM(D60,F60,H60,J60,L60)</f>
        <v>0</v>
      </c>
      <c r="O60" s="452" t="str">
        <f t="shared" ref="O60" si="56">IF(N60=0,"",M60/N60)</f>
        <v/>
      </c>
      <c r="P60" s="458"/>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row>
    <row r="61" spans="1:41" ht="27.95" customHeight="1">
      <c r="A61" s="443"/>
      <c r="B61" s="99" t="s">
        <v>82</v>
      </c>
      <c r="C61" s="103"/>
      <c r="D61" s="440"/>
      <c r="E61" s="103"/>
      <c r="F61" s="440"/>
      <c r="G61" s="103"/>
      <c r="H61" s="440"/>
      <c r="I61" s="103"/>
      <c r="J61" s="440"/>
      <c r="K61" s="103"/>
      <c r="L61" s="440"/>
      <c r="M61" s="447"/>
      <c r="N61" s="450"/>
      <c r="O61" s="453"/>
      <c r="P61" s="459"/>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row>
    <row r="62" spans="1:41" ht="27.95" customHeight="1" thickBot="1">
      <c r="A62" s="444"/>
      <c r="B62" s="100" t="s">
        <v>83</v>
      </c>
      <c r="C62" s="104">
        <f>IF(C60=2.8,C61*0.77,C61)</f>
        <v>0</v>
      </c>
      <c r="D62" s="441"/>
      <c r="E62" s="104">
        <f>IF(E60=2.8,E61*0.77,E61)</f>
        <v>0</v>
      </c>
      <c r="F62" s="441"/>
      <c r="G62" s="104">
        <f>IF(G60=2.8,G61*0.77,G61)</f>
        <v>0</v>
      </c>
      <c r="H62" s="441"/>
      <c r="I62" s="104">
        <f>IF(I60=2.8,I61*0.77,I61)</f>
        <v>0</v>
      </c>
      <c r="J62" s="441"/>
      <c r="K62" s="104">
        <f>IF(K60=2.8,K61*0.77,K61)</f>
        <v>0</v>
      </c>
      <c r="L62" s="441"/>
      <c r="M62" s="448"/>
      <c r="N62" s="451"/>
      <c r="O62" s="454"/>
      <c r="P62" s="460"/>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row>
    <row r="63" spans="1:41" ht="27.95" customHeight="1">
      <c r="A63" s="442"/>
      <c r="B63" s="98" t="s">
        <v>77</v>
      </c>
      <c r="C63" s="115">
        <v>2.8</v>
      </c>
      <c r="D63" s="439"/>
      <c r="E63" s="115">
        <v>2.8</v>
      </c>
      <c r="F63" s="439"/>
      <c r="G63" s="115">
        <v>2.8</v>
      </c>
      <c r="H63" s="439"/>
      <c r="I63" s="115">
        <v>2.8</v>
      </c>
      <c r="J63" s="439"/>
      <c r="K63" s="115">
        <v>2.8</v>
      </c>
      <c r="L63" s="439"/>
      <c r="M63" s="446">
        <f t="shared" ref="M63" si="57">SUM(C65,E65,G65,I65,K65)</f>
        <v>0</v>
      </c>
      <c r="N63" s="449">
        <f t="shared" ref="N63" si="58">SUM(D63,F63,H63,J63,L63)</f>
        <v>0</v>
      </c>
      <c r="O63" s="452" t="str">
        <f t="shared" ref="O63" si="59">IF(N63=0,"",M63/N63)</f>
        <v/>
      </c>
      <c r="P63" s="458"/>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row>
    <row r="64" spans="1:41" ht="27.95" customHeight="1">
      <c r="A64" s="443"/>
      <c r="B64" s="99" t="s">
        <v>82</v>
      </c>
      <c r="C64" s="103"/>
      <c r="D64" s="440"/>
      <c r="E64" s="103"/>
      <c r="F64" s="440"/>
      <c r="G64" s="103"/>
      <c r="H64" s="440"/>
      <c r="I64" s="103"/>
      <c r="J64" s="440"/>
      <c r="K64" s="103"/>
      <c r="L64" s="440"/>
      <c r="M64" s="447"/>
      <c r="N64" s="450"/>
      <c r="O64" s="453"/>
      <c r="P64" s="459"/>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row>
    <row r="65" spans="1:42" ht="27.95" customHeight="1" thickBot="1">
      <c r="A65" s="444"/>
      <c r="B65" s="100" t="s">
        <v>83</v>
      </c>
      <c r="C65" s="104">
        <f>IF(C63=2.8,C64*0.77,C64)</f>
        <v>0</v>
      </c>
      <c r="D65" s="441"/>
      <c r="E65" s="104">
        <f>IF(E63=2.8,E64*0.77,E64)</f>
        <v>0</v>
      </c>
      <c r="F65" s="441"/>
      <c r="G65" s="104">
        <f>IF(G63=2.8,G64*0.77,G64)</f>
        <v>0</v>
      </c>
      <c r="H65" s="441"/>
      <c r="I65" s="104">
        <f>IF(I63=2.8,I64*0.77,I64)</f>
        <v>0</v>
      </c>
      <c r="J65" s="441"/>
      <c r="K65" s="104">
        <f>IF(K63=2.8,K64*0.77,K64)</f>
        <v>0</v>
      </c>
      <c r="L65" s="441"/>
      <c r="M65" s="448"/>
      <c r="N65" s="451"/>
      <c r="O65" s="454"/>
      <c r="P65" s="460"/>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row>
    <row r="66" spans="1:42" ht="27.95" customHeight="1">
      <c r="A66" s="442"/>
      <c r="B66" s="98" t="s">
        <v>77</v>
      </c>
      <c r="C66" s="115">
        <v>2.8</v>
      </c>
      <c r="D66" s="439"/>
      <c r="E66" s="115">
        <v>2.8</v>
      </c>
      <c r="F66" s="439"/>
      <c r="G66" s="115">
        <v>2.8</v>
      </c>
      <c r="H66" s="439"/>
      <c r="I66" s="115">
        <v>2.8</v>
      </c>
      <c r="J66" s="439"/>
      <c r="K66" s="115">
        <v>2.8</v>
      </c>
      <c r="L66" s="439"/>
      <c r="M66" s="446">
        <f t="shared" ref="M66" si="60">SUM(C68,E68,G68,I68,K68)</f>
        <v>0</v>
      </c>
      <c r="N66" s="449">
        <f t="shared" ref="N66" si="61">SUM(D66,F66,H66,J66,L66)</f>
        <v>0</v>
      </c>
      <c r="O66" s="452" t="str">
        <f t="shared" ref="O66" si="62">IF(N66=0,"",M66/N66)</f>
        <v/>
      </c>
      <c r="P66" s="458"/>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row>
    <row r="67" spans="1:42" ht="27.95" customHeight="1">
      <c r="A67" s="443"/>
      <c r="B67" s="99" t="s">
        <v>82</v>
      </c>
      <c r="C67" s="103"/>
      <c r="D67" s="440"/>
      <c r="E67" s="103"/>
      <c r="F67" s="440"/>
      <c r="G67" s="103"/>
      <c r="H67" s="440"/>
      <c r="I67" s="103"/>
      <c r="J67" s="440"/>
      <c r="K67" s="103"/>
      <c r="L67" s="440"/>
      <c r="M67" s="447"/>
      <c r="N67" s="450"/>
      <c r="O67" s="453"/>
      <c r="P67" s="459"/>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row>
    <row r="68" spans="1:42" ht="27.95" customHeight="1" thickBot="1">
      <c r="A68" s="444"/>
      <c r="B68" s="100" t="s">
        <v>83</v>
      </c>
      <c r="C68" s="104">
        <f>IF(C66=2.8,C67*0.77,C67)</f>
        <v>0</v>
      </c>
      <c r="D68" s="441"/>
      <c r="E68" s="104">
        <f>IF(E66=2.8,E67*0.77,E67)</f>
        <v>0</v>
      </c>
      <c r="F68" s="441"/>
      <c r="G68" s="104">
        <f>IF(G66=2.8,G67*0.77,G67)</f>
        <v>0</v>
      </c>
      <c r="H68" s="441"/>
      <c r="I68" s="104">
        <f>IF(I66=2.8,I67*0.77,I67)</f>
        <v>0</v>
      </c>
      <c r="J68" s="441"/>
      <c r="K68" s="104">
        <f>IF(K66=2.8,K67*0.77,K67)</f>
        <v>0</v>
      </c>
      <c r="L68" s="441"/>
      <c r="M68" s="448"/>
      <c r="N68" s="451"/>
      <c r="O68" s="454"/>
      <c r="P68" s="460"/>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row>
    <row r="69" spans="1:42" ht="27.95" customHeight="1">
      <c r="A69" s="442"/>
      <c r="B69" s="98" t="s">
        <v>77</v>
      </c>
      <c r="C69" s="115">
        <v>2.8</v>
      </c>
      <c r="D69" s="439"/>
      <c r="E69" s="115">
        <v>2.8</v>
      </c>
      <c r="F69" s="439"/>
      <c r="G69" s="115">
        <v>2.8</v>
      </c>
      <c r="H69" s="439"/>
      <c r="I69" s="115">
        <v>2.8</v>
      </c>
      <c r="J69" s="439"/>
      <c r="K69" s="115">
        <v>2.8</v>
      </c>
      <c r="L69" s="439"/>
      <c r="M69" s="446">
        <f t="shared" ref="M69" si="63">SUM(C71,E71,G71,I71,K71)</f>
        <v>0</v>
      </c>
      <c r="N69" s="449">
        <f t="shared" ref="N69" si="64">SUM(D69,F69,H69,J69,L69)</f>
        <v>0</v>
      </c>
      <c r="O69" s="452" t="str">
        <f t="shared" ref="O69" si="65">IF(N69=0,"",M69/N69)</f>
        <v/>
      </c>
      <c r="P69" s="458"/>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row>
    <row r="70" spans="1:42" ht="27.95" customHeight="1">
      <c r="A70" s="443"/>
      <c r="B70" s="99" t="s">
        <v>82</v>
      </c>
      <c r="C70" s="103"/>
      <c r="D70" s="440"/>
      <c r="E70" s="103"/>
      <c r="F70" s="440"/>
      <c r="G70" s="103"/>
      <c r="H70" s="440"/>
      <c r="I70" s="103"/>
      <c r="J70" s="440"/>
      <c r="K70" s="103"/>
      <c r="L70" s="440"/>
      <c r="M70" s="447"/>
      <c r="N70" s="450"/>
      <c r="O70" s="453"/>
      <c r="P70" s="459"/>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row>
    <row r="71" spans="1:42" ht="27.95" customHeight="1" thickBot="1">
      <c r="A71" s="444"/>
      <c r="B71" s="100" t="s">
        <v>83</v>
      </c>
      <c r="C71" s="104">
        <f>IF(C69=2.8,C70*0.77,C70)</f>
        <v>0</v>
      </c>
      <c r="D71" s="441"/>
      <c r="E71" s="104">
        <f>IF(E69=2.8,E70*0.77,E70)</f>
        <v>0</v>
      </c>
      <c r="F71" s="441"/>
      <c r="G71" s="104">
        <f>IF(G69=2.8,G70*0.77,G70)</f>
        <v>0</v>
      </c>
      <c r="H71" s="441"/>
      <c r="I71" s="104">
        <f>IF(I69=2.8,I70*0.77,I70)</f>
        <v>0</v>
      </c>
      <c r="J71" s="441"/>
      <c r="K71" s="104">
        <f>IF(K69=2.8,K70*0.77,K70)</f>
        <v>0</v>
      </c>
      <c r="L71" s="441"/>
      <c r="M71" s="448"/>
      <c r="N71" s="451"/>
      <c r="O71" s="454"/>
      <c r="P71" s="460"/>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row>
    <row r="72" spans="1:42" ht="27.95" customHeight="1">
      <c r="A72" s="442"/>
      <c r="B72" s="98" t="s">
        <v>77</v>
      </c>
      <c r="C72" s="115">
        <v>2.8</v>
      </c>
      <c r="D72" s="439"/>
      <c r="E72" s="115">
        <v>2.8</v>
      </c>
      <c r="F72" s="439"/>
      <c r="G72" s="115">
        <v>2.8</v>
      </c>
      <c r="H72" s="439"/>
      <c r="I72" s="115">
        <v>2.8</v>
      </c>
      <c r="J72" s="439"/>
      <c r="K72" s="115">
        <v>2.8</v>
      </c>
      <c r="L72" s="439"/>
      <c r="M72" s="446">
        <f t="shared" ref="M72" si="66">SUM(C74,E74,G74,I74,K74)</f>
        <v>0</v>
      </c>
      <c r="N72" s="449">
        <f t="shared" ref="N72" si="67">SUM(D72,F72,H72,J72,L72)</f>
        <v>0</v>
      </c>
      <c r="O72" s="452" t="str">
        <f t="shared" ref="O72" si="68">IF(N72=0,"",M72/N72)</f>
        <v/>
      </c>
      <c r="P72" s="458"/>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row>
    <row r="73" spans="1:42" ht="27.95" customHeight="1">
      <c r="A73" s="443"/>
      <c r="B73" s="99" t="s">
        <v>82</v>
      </c>
      <c r="C73" s="103"/>
      <c r="D73" s="440"/>
      <c r="E73" s="103"/>
      <c r="F73" s="440"/>
      <c r="G73" s="103"/>
      <c r="H73" s="440"/>
      <c r="I73" s="103"/>
      <c r="J73" s="440"/>
      <c r="K73" s="103"/>
      <c r="L73" s="440"/>
      <c r="M73" s="447"/>
      <c r="N73" s="450"/>
      <c r="O73" s="453"/>
      <c r="P73" s="459"/>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row>
    <row r="74" spans="1:42" ht="27.95" customHeight="1" thickBot="1">
      <c r="A74" s="444"/>
      <c r="B74" s="100" t="s">
        <v>83</v>
      </c>
      <c r="C74" s="104">
        <f>IF(C72=2.8,C73*0.77,C73)</f>
        <v>0</v>
      </c>
      <c r="D74" s="441"/>
      <c r="E74" s="104">
        <f>IF(E72=2.8,E73*0.77,E73)</f>
        <v>0</v>
      </c>
      <c r="F74" s="441"/>
      <c r="G74" s="104">
        <f>IF(G72=2.8,G73*0.77,G73)</f>
        <v>0</v>
      </c>
      <c r="H74" s="441"/>
      <c r="I74" s="104">
        <f>IF(I72=2.8,I73*0.77,I73)</f>
        <v>0</v>
      </c>
      <c r="J74" s="441"/>
      <c r="K74" s="104">
        <f>IF(K72=2.8,K73*0.77,K73)</f>
        <v>0</v>
      </c>
      <c r="L74" s="441"/>
      <c r="M74" s="448"/>
      <c r="N74" s="451"/>
      <c r="O74" s="454"/>
      <c r="P74" s="460"/>
      <c r="Q74" s="133"/>
      <c r="R74" s="133"/>
      <c r="S74" s="133"/>
      <c r="T74" s="133"/>
      <c r="U74" s="133"/>
      <c r="V74" s="133"/>
      <c r="W74" s="133"/>
      <c r="X74" s="133"/>
      <c r="Y74" s="133"/>
      <c r="Z74" s="133"/>
      <c r="AA74" s="133"/>
      <c r="AB74" s="133"/>
      <c r="AC74" s="133"/>
      <c r="AD74" s="133"/>
      <c r="AE74" s="133"/>
      <c r="AF74" s="133"/>
      <c r="AG74" s="133"/>
      <c r="AH74" s="133"/>
      <c r="AI74" s="133"/>
      <c r="AJ74" s="133"/>
      <c r="AK74" s="133"/>
      <c r="AL74" s="133"/>
    </row>
    <row r="75" spans="1:42" ht="27.95" customHeight="1">
      <c r="A75" s="455"/>
      <c r="B75" s="134"/>
      <c r="C75" s="135"/>
      <c r="D75" s="456"/>
      <c r="E75" s="134"/>
      <c r="F75" s="456"/>
      <c r="G75" s="134"/>
      <c r="H75" s="456"/>
      <c r="I75" s="134"/>
      <c r="J75" s="456"/>
      <c r="K75" s="134"/>
      <c r="L75" s="456"/>
      <c r="M75" s="455"/>
      <c r="N75" s="455"/>
      <c r="O75" s="457"/>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row>
    <row r="76" spans="1:42" ht="27.95" customHeight="1">
      <c r="A76" s="455"/>
      <c r="B76" s="134"/>
      <c r="C76" s="134"/>
      <c r="D76" s="456"/>
      <c r="E76" s="134"/>
      <c r="F76" s="456"/>
      <c r="G76" s="134"/>
      <c r="H76" s="456"/>
      <c r="I76" s="134"/>
      <c r="J76" s="456"/>
      <c r="K76" s="134"/>
      <c r="L76" s="456"/>
      <c r="M76" s="455"/>
      <c r="N76" s="455"/>
      <c r="O76" s="457"/>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row>
    <row r="77" spans="1:42" ht="27.95" customHeight="1">
      <c r="A77" s="455"/>
      <c r="B77" s="134"/>
      <c r="C77" s="134"/>
      <c r="D77" s="456"/>
      <c r="E77" s="134"/>
      <c r="F77" s="456"/>
      <c r="G77" s="134"/>
      <c r="H77" s="456"/>
      <c r="I77" s="134"/>
      <c r="J77" s="456"/>
      <c r="K77" s="134"/>
      <c r="L77" s="456"/>
      <c r="M77" s="455"/>
      <c r="N77" s="455"/>
      <c r="O77" s="457"/>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row>
    <row r="78" spans="1:42" ht="27.95" customHeight="1">
      <c r="A78" s="455"/>
      <c r="B78" s="134"/>
      <c r="C78" s="135"/>
      <c r="D78" s="456"/>
      <c r="E78" s="134"/>
      <c r="F78" s="456"/>
      <c r="G78" s="134"/>
      <c r="H78" s="456"/>
      <c r="I78" s="134"/>
      <c r="J78" s="456"/>
      <c r="K78" s="134"/>
      <c r="L78" s="456"/>
      <c r="M78" s="455"/>
      <c r="N78" s="455"/>
      <c r="O78" s="457"/>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row>
    <row r="79" spans="1:42" ht="27.95" customHeight="1">
      <c r="A79" s="455"/>
      <c r="B79" s="134"/>
      <c r="C79" s="134"/>
      <c r="D79" s="456"/>
      <c r="E79" s="134"/>
      <c r="F79" s="456"/>
      <c r="G79" s="134"/>
      <c r="H79" s="456"/>
      <c r="I79" s="134"/>
      <c r="J79" s="456"/>
      <c r="K79" s="134"/>
      <c r="L79" s="456"/>
      <c r="M79" s="455"/>
      <c r="N79" s="455"/>
      <c r="O79" s="457"/>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row>
    <row r="80" spans="1:42" ht="27.95" customHeight="1">
      <c r="A80" s="455"/>
      <c r="B80" s="134"/>
      <c r="C80" s="134"/>
      <c r="D80" s="456"/>
      <c r="E80" s="134"/>
      <c r="F80" s="456"/>
      <c r="G80" s="134"/>
      <c r="H80" s="456"/>
      <c r="I80" s="134"/>
      <c r="J80" s="456"/>
      <c r="K80" s="134"/>
      <c r="L80" s="456"/>
      <c r="M80" s="455"/>
      <c r="N80" s="455"/>
      <c r="O80" s="457"/>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row>
    <row r="81" spans="1:42" ht="27.95" customHeight="1">
      <c r="A81" s="455"/>
      <c r="B81" s="134"/>
      <c r="C81" s="135"/>
      <c r="D81" s="456"/>
      <c r="E81" s="134"/>
      <c r="F81" s="456"/>
      <c r="G81" s="134"/>
      <c r="H81" s="456"/>
      <c r="I81" s="134"/>
      <c r="J81" s="456"/>
      <c r="K81" s="134"/>
      <c r="L81" s="456"/>
      <c r="M81" s="455"/>
      <c r="N81" s="455"/>
      <c r="O81" s="457"/>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row>
    <row r="82" spans="1:42" ht="27.95" customHeight="1">
      <c r="A82" s="455"/>
      <c r="B82" s="134"/>
      <c r="C82" s="134"/>
      <c r="D82" s="456"/>
      <c r="E82" s="134"/>
      <c r="F82" s="456"/>
      <c r="G82" s="134"/>
      <c r="H82" s="456"/>
      <c r="I82" s="134"/>
      <c r="J82" s="456"/>
      <c r="K82" s="134"/>
      <c r="L82" s="456"/>
      <c r="M82" s="455"/>
      <c r="N82" s="455"/>
      <c r="O82" s="457"/>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row>
    <row r="83" spans="1:42" ht="27.95" customHeight="1">
      <c r="A83" s="455"/>
      <c r="B83" s="134"/>
      <c r="C83" s="134"/>
      <c r="D83" s="456"/>
      <c r="E83" s="134"/>
      <c r="F83" s="456"/>
      <c r="G83" s="134"/>
      <c r="H83" s="456"/>
      <c r="I83" s="134"/>
      <c r="J83" s="456"/>
      <c r="K83" s="134"/>
      <c r="L83" s="456"/>
      <c r="M83" s="455"/>
      <c r="N83" s="455"/>
      <c r="O83" s="457"/>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row>
    <row r="84" spans="1:42" ht="27.95" customHeight="1">
      <c r="A84" s="438"/>
      <c r="B84" s="134"/>
      <c r="C84" s="135"/>
      <c r="D84" s="456"/>
      <c r="E84" s="134"/>
      <c r="F84" s="456"/>
      <c r="G84" s="134"/>
      <c r="H84" s="456"/>
      <c r="I84" s="134"/>
      <c r="J84" s="456"/>
      <c r="K84" s="134"/>
      <c r="L84" s="456"/>
      <c r="M84" s="455"/>
      <c r="N84" s="455"/>
      <c r="O84" s="457"/>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row>
    <row r="85" spans="1:42" ht="27.95" customHeight="1">
      <c r="A85" s="438"/>
      <c r="B85" s="134"/>
      <c r="C85" s="134"/>
      <c r="D85" s="456"/>
      <c r="E85" s="134"/>
      <c r="F85" s="456"/>
      <c r="G85" s="134"/>
      <c r="H85" s="456"/>
      <c r="I85" s="134"/>
      <c r="J85" s="456"/>
      <c r="K85" s="134"/>
      <c r="L85" s="456"/>
      <c r="M85" s="455"/>
      <c r="N85" s="455"/>
      <c r="O85" s="457"/>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row>
    <row r="86" spans="1:42" ht="27.95" customHeight="1">
      <c r="A86" s="438"/>
      <c r="B86" s="134"/>
      <c r="C86" s="134"/>
      <c r="D86" s="456"/>
      <c r="E86" s="134"/>
      <c r="F86" s="456"/>
      <c r="G86" s="134"/>
      <c r="H86" s="456"/>
      <c r="I86" s="134"/>
      <c r="J86" s="456"/>
      <c r="K86" s="134"/>
      <c r="L86" s="456"/>
      <c r="M86" s="455"/>
      <c r="N86" s="455"/>
      <c r="O86" s="457"/>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row>
    <row r="87" spans="1:42" ht="27.95" customHeight="1">
      <c r="A87" s="438"/>
      <c r="B87" s="134"/>
      <c r="C87" s="135"/>
      <c r="D87" s="456"/>
      <c r="E87" s="134"/>
      <c r="F87" s="456"/>
      <c r="G87" s="134"/>
      <c r="H87" s="456"/>
      <c r="I87" s="134"/>
      <c r="J87" s="456"/>
      <c r="K87" s="134"/>
      <c r="L87" s="456"/>
      <c r="M87" s="455"/>
      <c r="N87" s="455"/>
      <c r="O87" s="457"/>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row>
    <row r="88" spans="1:42" ht="27.95" customHeight="1">
      <c r="A88" s="438"/>
      <c r="B88" s="134"/>
      <c r="C88" s="134"/>
      <c r="D88" s="456"/>
      <c r="E88" s="134"/>
      <c r="F88" s="456"/>
      <c r="G88" s="134"/>
      <c r="H88" s="456"/>
      <c r="I88" s="134"/>
      <c r="J88" s="456"/>
      <c r="K88" s="134"/>
      <c r="L88" s="456"/>
      <c r="M88" s="455"/>
      <c r="N88" s="455"/>
      <c r="O88" s="457"/>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row>
    <row r="89" spans="1:42" ht="27.95" customHeight="1">
      <c r="A89" s="438"/>
      <c r="B89" s="134"/>
      <c r="C89" s="134"/>
      <c r="D89" s="456"/>
      <c r="E89" s="134"/>
      <c r="F89" s="456"/>
      <c r="G89" s="134"/>
      <c r="H89" s="456"/>
      <c r="I89" s="134"/>
      <c r="J89" s="456"/>
      <c r="K89" s="134"/>
      <c r="L89" s="456"/>
      <c r="M89" s="455"/>
      <c r="N89" s="455"/>
      <c r="O89" s="457"/>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row>
    <row r="90" spans="1:42" ht="27.95" customHeight="1">
      <c r="A90" s="438"/>
      <c r="B90" s="134"/>
      <c r="C90" s="135"/>
      <c r="D90" s="456"/>
      <c r="E90" s="134"/>
      <c r="F90" s="456"/>
      <c r="G90" s="134"/>
      <c r="H90" s="456"/>
      <c r="I90" s="134"/>
      <c r="J90" s="456"/>
      <c r="K90" s="134"/>
      <c r="L90" s="456"/>
      <c r="M90" s="455"/>
      <c r="N90" s="455"/>
      <c r="O90" s="457"/>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row>
    <row r="91" spans="1:42" ht="27.95" customHeight="1">
      <c r="A91" s="438"/>
      <c r="B91" s="134"/>
      <c r="C91" s="134"/>
      <c r="D91" s="456"/>
      <c r="E91" s="134"/>
      <c r="F91" s="456"/>
      <c r="G91" s="134"/>
      <c r="H91" s="456"/>
      <c r="I91" s="134"/>
      <c r="J91" s="456"/>
      <c r="K91" s="134"/>
      <c r="L91" s="456"/>
      <c r="M91" s="455"/>
      <c r="N91" s="455"/>
      <c r="O91" s="457"/>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row>
    <row r="92" spans="1:42" ht="27.95" customHeight="1">
      <c r="A92" s="438"/>
      <c r="B92" s="134"/>
      <c r="C92" s="134"/>
      <c r="D92" s="456"/>
      <c r="E92" s="134"/>
      <c r="F92" s="456"/>
      <c r="G92" s="134"/>
      <c r="H92" s="456"/>
      <c r="I92" s="134"/>
      <c r="J92" s="456"/>
      <c r="K92" s="134"/>
      <c r="L92" s="456"/>
      <c r="M92" s="455"/>
      <c r="N92" s="455"/>
      <c r="O92" s="457"/>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row>
    <row r="93" spans="1:42" ht="27.95" customHeight="1">
      <c r="A93" s="136"/>
      <c r="B93" s="137"/>
      <c r="C93" s="137"/>
      <c r="D93" s="137"/>
      <c r="E93" s="137"/>
      <c r="F93" s="137"/>
      <c r="G93" s="137"/>
      <c r="H93" s="137"/>
      <c r="I93" s="137"/>
      <c r="J93" s="137"/>
      <c r="K93" s="137"/>
      <c r="L93" s="137"/>
      <c r="M93" s="137"/>
      <c r="N93" s="137"/>
      <c r="O93" s="137"/>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row>
    <row r="94" spans="1:42" ht="27.95" customHeight="1">
      <c r="A94" s="136"/>
      <c r="B94" s="137"/>
      <c r="C94" s="137"/>
      <c r="D94" s="137"/>
      <c r="E94" s="137"/>
      <c r="F94" s="137"/>
      <c r="G94" s="137"/>
      <c r="H94" s="137"/>
      <c r="I94" s="137"/>
      <c r="J94" s="137"/>
      <c r="K94" s="137"/>
      <c r="L94" s="137"/>
      <c r="M94" s="137"/>
      <c r="N94" s="137"/>
      <c r="O94" s="137"/>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row>
    <row r="95" spans="1:42" ht="27.95" customHeight="1">
      <c r="A95" s="136"/>
      <c r="B95" s="137"/>
      <c r="C95" s="137"/>
      <c r="D95" s="137"/>
      <c r="E95" s="137"/>
      <c r="F95" s="137"/>
      <c r="G95" s="137"/>
      <c r="H95" s="137"/>
      <c r="I95" s="137"/>
      <c r="J95" s="137"/>
      <c r="K95" s="137"/>
      <c r="L95" s="137"/>
      <c r="M95" s="137"/>
      <c r="N95" s="137"/>
      <c r="O95" s="137"/>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row>
    <row r="96" spans="1:42" ht="27.95" customHeight="1">
      <c r="A96" s="438"/>
      <c r="B96" s="137"/>
      <c r="C96" s="137"/>
      <c r="D96" s="137"/>
      <c r="E96" s="137"/>
      <c r="F96" s="137"/>
      <c r="G96" s="137"/>
      <c r="H96" s="137"/>
      <c r="I96" s="137"/>
      <c r="J96" s="137"/>
      <c r="K96" s="137"/>
      <c r="L96" s="137"/>
      <c r="M96" s="137"/>
      <c r="N96" s="137"/>
      <c r="O96" s="137"/>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row>
    <row r="97" spans="1:42" ht="27.95" customHeight="1">
      <c r="A97" s="438"/>
      <c r="B97" s="137"/>
      <c r="C97" s="137"/>
      <c r="D97" s="137"/>
      <c r="E97" s="137"/>
      <c r="F97" s="137"/>
      <c r="G97" s="137"/>
      <c r="H97" s="137"/>
      <c r="I97" s="137"/>
      <c r="J97" s="137"/>
      <c r="K97" s="137"/>
      <c r="L97" s="137"/>
      <c r="M97" s="137"/>
      <c r="N97" s="137"/>
      <c r="O97" s="137"/>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row>
    <row r="98" spans="1:42" ht="27.95" customHeight="1">
      <c r="A98" s="438"/>
      <c r="B98" s="137"/>
      <c r="C98" s="137"/>
      <c r="D98" s="137"/>
      <c r="E98" s="137"/>
      <c r="F98" s="137"/>
      <c r="G98" s="137"/>
      <c r="H98" s="137"/>
      <c r="I98" s="137"/>
      <c r="J98" s="137"/>
      <c r="K98" s="137"/>
      <c r="L98" s="137"/>
      <c r="M98" s="137"/>
      <c r="N98" s="137"/>
      <c r="O98" s="137"/>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row>
    <row r="99" spans="1:42" ht="27.95" customHeight="1">
      <c r="A99" s="438"/>
      <c r="B99" s="137"/>
      <c r="C99" s="137"/>
      <c r="D99" s="137"/>
      <c r="E99" s="137"/>
      <c r="F99" s="137"/>
      <c r="G99" s="137"/>
      <c r="H99" s="137"/>
      <c r="I99" s="137"/>
      <c r="J99" s="137"/>
      <c r="K99" s="137"/>
      <c r="L99" s="137"/>
      <c r="M99" s="137"/>
      <c r="N99" s="137"/>
      <c r="O99" s="137"/>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row>
    <row r="100" spans="1:42" ht="27.95" customHeight="1">
      <c r="A100" s="445"/>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row>
    <row r="101" spans="1:42" ht="27.95" customHeight="1">
      <c r="A101" s="445"/>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row>
    <row r="102" spans="1:42" ht="27.95" customHeight="1">
      <c r="A102" s="445"/>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row>
    <row r="103" spans="1:42" ht="27.95" customHeight="1">
      <c r="A103" s="445"/>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row>
    <row r="104" spans="1:42" ht="27.95" customHeight="1">
      <c r="A104" s="445"/>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row>
    <row r="105" spans="1:42" ht="27.95" customHeight="1">
      <c r="A105" s="445"/>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row>
    <row r="106" spans="1:42" ht="27.95" customHeight="1">
      <c r="A106" s="445"/>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row>
    <row r="107" spans="1:42" ht="24.95" customHeight="1">
      <c r="A107" s="445"/>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row>
    <row r="108" spans="1:42" ht="24.95" customHeight="1">
      <c r="A108" s="445"/>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row>
    <row r="109" spans="1:42" ht="24.95" customHeight="1">
      <c r="A109" s="445"/>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row>
    <row r="110" spans="1:42" ht="24.95" customHeight="1">
      <c r="A110" s="437"/>
    </row>
    <row r="111" spans="1:42" ht="24.95" customHeight="1">
      <c r="A111" s="437"/>
    </row>
    <row r="112" spans="1:42" ht="24.95" customHeight="1">
      <c r="A112" s="437"/>
    </row>
    <row r="113" spans="1:1" ht="24.95" customHeight="1">
      <c r="A113" s="437"/>
    </row>
    <row r="114" spans="1:1" ht="24.95" customHeight="1">
      <c r="A114" s="437"/>
    </row>
    <row r="115" spans="1:1" ht="24.95" customHeight="1">
      <c r="A115" s="437"/>
    </row>
    <row r="116" spans="1:1" ht="24.95" customHeight="1">
      <c r="A116" s="437"/>
    </row>
    <row r="117" spans="1:1" ht="24.95" customHeight="1">
      <c r="A117" s="437"/>
    </row>
    <row r="118" spans="1:1" ht="24.95" customHeight="1">
      <c r="A118" s="437"/>
    </row>
    <row r="119" spans="1:1" ht="24.95" customHeight="1">
      <c r="A119" s="437"/>
    </row>
    <row r="120" spans="1:1" ht="24.95" customHeight="1">
      <c r="A120" s="437"/>
    </row>
    <row r="121" spans="1:1" ht="24.95" customHeight="1">
      <c r="A121" s="437"/>
    </row>
    <row r="122" spans="1:1" ht="24.95" customHeight="1">
      <c r="A122" s="437"/>
    </row>
    <row r="123" spans="1:1" ht="24.95" customHeight="1">
      <c r="A123" s="437"/>
    </row>
    <row r="124" spans="1:1" ht="24.95" customHeight="1">
      <c r="A124" s="437"/>
    </row>
    <row r="125" spans="1:1" ht="24.95" customHeight="1">
      <c r="A125" s="437"/>
    </row>
    <row r="126" spans="1:1" ht="24.95" customHeight="1">
      <c r="A126" s="437"/>
    </row>
    <row r="127" spans="1:1" ht="24.95" customHeight="1">
      <c r="A127" s="437"/>
    </row>
    <row r="128" spans="1:1" ht="24.95" customHeight="1">
      <c r="A128" s="437"/>
    </row>
    <row r="129" spans="1:1" ht="24.95" customHeight="1">
      <c r="A129" s="437"/>
    </row>
    <row r="130" spans="1:1" ht="24.95" customHeight="1">
      <c r="A130" s="437"/>
    </row>
    <row r="131" spans="1:1" ht="24.95" customHeight="1">
      <c r="A131" s="437"/>
    </row>
    <row r="132" spans="1:1" ht="24.95" customHeight="1">
      <c r="A132" s="437"/>
    </row>
    <row r="133" spans="1:1" ht="24.95" customHeight="1">
      <c r="A133" s="437"/>
    </row>
    <row r="134" spans="1:1" ht="24.95" customHeight="1">
      <c r="A134" s="437"/>
    </row>
    <row r="135" spans="1:1" ht="24.95" customHeight="1">
      <c r="A135" s="437"/>
    </row>
    <row r="136" spans="1:1" ht="24.95" customHeight="1">
      <c r="A136" s="437"/>
    </row>
    <row r="137" spans="1:1" ht="24.95" customHeight="1">
      <c r="A137" s="437"/>
    </row>
    <row r="138" spans="1:1" ht="24.95" customHeight="1">
      <c r="A138" s="437"/>
    </row>
    <row r="139" spans="1:1" ht="24.95" customHeight="1">
      <c r="A139" s="437"/>
    </row>
    <row r="140" spans="1:1" ht="24.95" customHeight="1">
      <c r="A140" s="437"/>
    </row>
    <row r="141" spans="1:1" ht="24.95" customHeight="1">
      <c r="A141" s="437"/>
    </row>
    <row r="142" spans="1:1" ht="24.95" customHeight="1">
      <c r="A142" s="437"/>
    </row>
    <row r="143" spans="1:1" ht="24.95" customHeight="1">
      <c r="A143" s="437"/>
    </row>
    <row r="144" spans="1:1" ht="24.95" customHeight="1">
      <c r="A144" s="437"/>
    </row>
    <row r="145" spans="1:1" ht="24.95" customHeight="1">
      <c r="A145" s="437"/>
    </row>
    <row r="146" spans="1:1" ht="24.95" customHeight="1">
      <c r="A146" s="437"/>
    </row>
    <row r="147" spans="1:1" ht="24.95" customHeight="1">
      <c r="A147" s="437"/>
    </row>
    <row r="148" spans="1:1" ht="24.95" customHeight="1">
      <c r="A148" s="437"/>
    </row>
    <row r="149" spans="1:1" ht="24.95" customHeight="1">
      <c r="A149" s="437"/>
    </row>
    <row r="150" spans="1:1" ht="24.95" customHeight="1">
      <c r="A150" s="437"/>
    </row>
    <row r="151" spans="1:1" ht="24.95" customHeight="1">
      <c r="A151" s="437"/>
    </row>
    <row r="152" spans="1:1" ht="24.95" customHeight="1">
      <c r="A152" s="437"/>
    </row>
    <row r="153" spans="1:1" ht="24.95" customHeight="1">
      <c r="A153" s="437"/>
    </row>
    <row r="154" spans="1:1" ht="24.95" customHeight="1">
      <c r="A154" s="437"/>
    </row>
    <row r="155" spans="1:1" ht="24.95" customHeight="1">
      <c r="A155" s="437"/>
    </row>
    <row r="156" spans="1:1" ht="24.95" customHeight="1">
      <c r="A156" s="437"/>
    </row>
    <row r="157" spans="1:1" ht="24.95" customHeight="1">
      <c r="A157" s="437"/>
    </row>
    <row r="158" spans="1:1" ht="24.95" customHeight="1">
      <c r="A158" s="437"/>
    </row>
    <row r="159" spans="1:1" ht="24.95" customHeight="1">
      <c r="A159" s="437"/>
    </row>
    <row r="160" spans="1:1" ht="24.95" customHeight="1">
      <c r="A160" s="437"/>
    </row>
    <row r="161" spans="1:1" ht="24.95" customHeight="1">
      <c r="A161" s="437"/>
    </row>
    <row r="162" spans="1:1" ht="24.95" customHeight="1">
      <c r="A162" s="437"/>
    </row>
    <row r="163" spans="1:1" ht="24.95" customHeight="1">
      <c r="A163" s="437"/>
    </row>
    <row r="164" spans="1:1">
      <c r="A164" s="437"/>
    </row>
    <row r="165" spans="1:1">
      <c r="A165" s="437"/>
    </row>
    <row r="166" spans="1:1">
      <c r="A166" s="437"/>
    </row>
    <row r="167" spans="1:1">
      <c r="A167" s="437"/>
    </row>
    <row r="168" spans="1:1">
      <c r="A168" s="437"/>
    </row>
    <row r="169" spans="1:1">
      <c r="A169" s="437"/>
    </row>
    <row r="170" spans="1:1">
      <c r="A170" s="437"/>
    </row>
    <row r="171" spans="1:1">
      <c r="A171" s="437"/>
    </row>
    <row r="172" spans="1:1">
      <c r="A172" s="437"/>
    </row>
    <row r="173" spans="1:1">
      <c r="A173" s="437"/>
    </row>
    <row r="174" spans="1:1">
      <c r="A174" s="437"/>
    </row>
    <row r="175" spans="1:1">
      <c r="A175" s="437"/>
    </row>
    <row r="176" spans="1:1">
      <c r="A176" s="437"/>
    </row>
    <row r="177" spans="1:1">
      <c r="A177" s="437"/>
    </row>
    <row r="178" spans="1:1">
      <c r="A178" s="437"/>
    </row>
    <row r="179" spans="1:1">
      <c r="A179" s="437"/>
    </row>
    <row r="180" spans="1:1">
      <c r="A180" s="437"/>
    </row>
    <row r="181" spans="1:1">
      <c r="A181" s="437"/>
    </row>
    <row r="182" spans="1:1">
      <c r="A182" s="437"/>
    </row>
    <row r="183" spans="1:1">
      <c r="A183" s="437"/>
    </row>
    <row r="184" spans="1:1">
      <c r="A184" s="437"/>
    </row>
    <row r="185" spans="1:1">
      <c r="A185" s="437"/>
    </row>
    <row r="186" spans="1:1">
      <c r="A186" s="437"/>
    </row>
    <row r="187" spans="1:1">
      <c r="A187" s="437"/>
    </row>
    <row r="188" spans="1:1">
      <c r="A188" s="437"/>
    </row>
    <row r="189" spans="1:1">
      <c r="A189" s="437"/>
    </row>
    <row r="190" spans="1:1">
      <c r="A190" s="437"/>
    </row>
    <row r="191" spans="1:1">
      <c r="A191" s="437"/>
    </row>
    <row r="192" spans="1:1">
      <c r="A192" s="437"/>
    </row>
    <row r="193" spans="1:1">
      <c r="A193" s="437"/>
    </row>
    <row r="194" spans="1:1">
      <c r="A194" s="437"/>
    </row>
    <row r="195" spans="1:1">
      <c r="A195" s="437"/>
    </row>
    <row r="196" spans="1:1">
      <c r="A196" s="437"/>
    </row>
    <row r="197" spans="1:1">
      <c r="A197" s="437"/>
    </row>
    <row r="198" spans="1:1">
      <c r="A198" s="437"/>
    </row>
    <row r="199" spans="1:1">
      <c r="A199" s="437"/>
    </row>
    <row r="200" spans="1:1">
      <c r="A200" s="437"/>
    </row>
    <row r="201" spans="1:1">
      <c r="A201" s="437"/>
    </row>
    <row r="202" spans="1:1">
      <c r="A202" s="437"/>
    </row>
    <row r="203" spans="1:1">
      <c r="A203" s="437"/>
    </row>
    <row r="204" spans="1:1">
      <c r="A204" s="437"/>
    </row>
    <row r="205" spans="1:1">
      <c r="A205" s="437"/>
    </row>
    <row r="206" spans="1:1">
      <c r="A206" s="437"/>
    </row>
    <row r="207" spans="1:1">
      <c r="A207" s="437"/>
    </row>
    <row r="208" spans="1:1">
      <c r="A208" s="437"/>
    </row>
    <row r="209" spans="1:1">
      <c r="A209" s="437"/>
    </row>
    <row r="210" spans="1:1">
      <c r="A210" s="437"/>
    </row>
    <row r="211" spans="1:1">
      <c r="A211" s="437"/>
    </row>
    <row r="212" spans="1:1">
      <c r="A212" s="437"/>
    </row>
    <row r="213" spans="1:1">
      <c r="A213" s="437"/>
    </row>
    <row r="214" spans="1:1">
      <c r="A214" s="437"/>
    </row>
    <row r="215" spans="1:1">
      <c r="A215" s="437"/>
    </row>
    <row r="216" spans="1:1">
      <c r="A216" s="437"/>
    </row>
    <row r="217" spans="1:1">
      <c r="A217" s="437"/>
    </row>
    <row r="218" spans="1:1">
      <c r="A218" s="437"/>
    </row>
    <row r="219" spans="1:1">
      <c r="A219" s="437"/>
    </row>
    <row r="220" spans="1:1">
      <c r="A220" s="437"/>
    </row>
    <row r="221" spans="1:1">
      <c r="A221" s="437"/>
    </row>
    <row r="222" spans="1:1">
      <c r="A222" s="437"/>
    </row>
    <row r="223" spans="1:1">
      <c r="A223" s="437"/>
    </row>
    <row r="224" spans="1:1">
      <c r="A224" s="437"/>
    </row>
    <row r="225" spans="1:1">
      <c r="A225" s="437"/>
    </row>
    <row r="226" spans="1:1">
      <c r="A226" s="437"/>
    </row>
    <row r="227" spans="1:1">
      <c r="A227" s="437"/>
    </row>
    <row r="228" spans="1:1">
      <c r="A228" s="437"/>
    </row>
    <row r="229" spans="1:1">
      <c r="A229" s="437"/>
    </row>
    <row r="230" spans="1:1">
      <c r="A230" s="437"/>
    </row>
    <row r="231" spans="1:1">
      <c r="A231" s="437"/>
    </row>
    <row r="232" spans="1:1">
      <c r="A232" s="437"/>
    </row>
    <row r="233" spans="1:1">
      <c r="A233" s="437"/>
    </row>
    <row r="234" spans="1:1">
      <c r="A234" s="437"/>
    </row>
    <row r="235" spans="1:1">
      <c r="A235" s="437"/>
    </row>
    <row r="236" spans="1:1">
      <c r="A236" s="437"/>
    </row>
    <row r="237" spans="1:1">
      <c r="A237" s="437"/>
    </row>
    <row r="238" spans="1:1">
      <c r="A238" s="437"/>
    </row>
    <row r="239" spans="1:1">
      <c r="A239" s="437"/>
    </row>
    <row r="240" spans="1:1">
      <c r="A240" s="437"/>
    </row>
    <row r="241" spans="1:1">
      <c r="A241" s="437"/>
    </row>
    <row r="242" spans="1:1">
      <c r="A242" s="437"/>
    </row>
    <row r="243" spans="1:1">
      <c r="A243" s="437"/>
    </row>
    <row r="244" spans="1:1">
      <c r="A244" s="437"/>
    </row>
    <row r="245" spans="1:1">
      <c r="A245" s="437"/>
    </row>
    <row r="246" spans="1:1">
      <c r="A246" s="437"/>
    </row>
    <row r="247" spans="1:1">
      <c r="A247" s="437"/>
    </row>
    <row r="248" spans="1:1">
      <c r="A248" s="437"/>
    </row>
    <row r="249" spans="1:1">
      <c r="A249" s="437"/>
    </row>
    <row r="250" spans="1:1">
      <c r="A250" s="437"/>
    </row>
    <row r="251" spans="1:1">
      <c r="A251" s="437"/>
    </row>
    <row r="252" spans="1:1">
      <c r="A252" s="437"/>
    </row>
    <row r="253" spans="1:1">
      <c r="A253" s="437"/>
    </row>
    <row r="254" spans="1:1">
      <c r="A254" s="437"/>
    </row>
    <row r="255" spans="1:1">
      <c r="A255" s="437"/>
    </row>
    <row r="256" spans="1:1">
      <c r="A256" s="437"/>
    </row>
    <row r="257" spans="1:1">
      <c r="A257" s="437"/>
    </row>
    <row r="258" spans="1:1">
      <c r="A258" s="437"/>
    </row>
    <row r="259" spans="1:1">
      <c r="A259" s="437"/>
    </row>
    <row r="260" spans="1:1">
      <c r="A260" s="437"/>
    </row>
    <row r="261" spans="1:1">
      <c r="A261" s="437"/>
    </row>
    <row r="262" spans="1:1">
      <c r="A262" s="437"/>
    </row>
    <row r="263" spans="1:1">
      <c r="A263" s="437"/>
    </row>
    <row r="264" spans="1:1">
      <c r="A264" s="437"/>
    </row>
    <row r="265" spans="1:1">
      <c r="A265" s="437"/>
    </row>
    <row r="266" spans="1:1">
      <c r="A266" s="437"/>
    </row>
    <row r="267" spans="1:1">
      <c r="A267" s="437"/>
    </row>
    <row r="268" spans="1:1">
      <c r="A268" s="437"/>
    </row>
    <row r="269" spans="1:1">
      <c r="A269" s="437"/>
    </row>
    <row r="270" spans="1:1">
      <c r="A270" s="437"/>
    </row>
    <row r="271" spans="1:1">
      <c r="A271" s="437"/>
    </row>
    <row r="272" spans="1:1">
      <c r="A272" s="437"/>
    </row>
    <row r="273" spans="1:1">
      <c r="A273" s="437"/>
    </row>
    <row r="274" spans="1:1">
      <c r="A274" s="437"/>
    </row>
    <row r="275" spans="1:1">
      <c r="A275" s="437"/>
    </row>
    <row r="276" spans="1:1">
      <c r="A276" s="437"/>
    </row>
    <row r="277" spans="1:1">
      <c r="A277" s="437"/>
    </row>
    <row r="278" spans="1:1">
      <c r="A278" s="437"/>
    </row>
    <row r="279" spans="1:1">
      <c r="A279" s="437"/>
    </row>
    <row r="280" spans="1:1">
      <c r="A280" s="437"/>
    </row>
    <row r="281" spans="1:1">
      <c r="A281" s="437"/>
    </row>
    <row r="282" spans="1:1">
      <c r="A282" s="437"/>
    </row>
    <row r="283" spans="1:1">
      <c r="A283" s="437"/>
    </row>
    <row r="284" spans="1:1">
      <c r="A284" s="437"/>
    </row>
    <row r="285" spans="1:1">
      <c r="A285" s="437"/>
    </row>
    <row r="286" spans="1:1">
      <c r="A286" s="437"/>
    </row>
    <row r="287" spans="1:1">
      <c r="A287" s="437"/>
    </row>
    <row r="288" spans="1:1">
      <c r="A288" s="437"/>
    </row>
    <row r="289" spans="1:1">
      <c r="A289" s="437"/>
    </row>
  </sheetData>
  <mergeCells count="393">
    <mergeCell ref="A1:P1"/>
    <mergeCell ref="P45:P47"/>
    <mergeCell ref="P48:P50"/>
    <mergeCell ref="P51:P53"/>
    <mergeCell ref="P54:P56"/>
    <mergeCell ref="P57:P59"/>
    <mergeCell ref="P60:P62"/>
    <mergeCell ref="P27:P29"/>
    <mergeCell ref="P30:P32"/>
    <mergeCell ref="P33:P35"/>
    <mergeCell ref="P36:P38"/>
    <mergeCell ref="P39:P41"/>
    <mergeCell ref="P42:P44"/>
    <mergeCell ref="N81:N83"/>
    <mergeCell ref="O81:O83"/>
    <mergeCell ref="N75:N77"/>
    <mergeCell ref="O75:O77"/>
    <mergeCell ref="N72:N74"/>
    <mergeCell ref="O72:O74"/>
    <mergeCell ref="N78:N80"/>
    <mergeCell ref="R2:T11"/>
    <mergeCell ref="P63:P65"/>
    <mergeCell ref="P66:P68"/>
    <mergeCell ref="P69:P71"/>
    <mergeCell ref="P72:P74"/>
    <mergeCell ref="N66:N68"/>
    <mergeCell ref="N60:N62"/>
    <mergeCell ref="N63:N65"/>
    <mergeCell ref="N6:N8"/>
    <mergeCell ref="O90:O92"/>
    <mergeCell ref="P3:P5"/>
    <mergeCell ref="P6:P8"/>
    <mergeCell ref="P9:P11"/>
    <mergeCell ref="P12:P14"/>
    <mergeCell ref="P15:P17"/>
    <mergeCell ref="P18:P20"/>
    <mergeCell ref="P21:P23"/>
    <mergeCell ref="P24:P26"/>
    <mergeCell ref="O69:O71"/>
    <mergeCell ref="O66:O68"/>
    <mergeCell ref="O57:O59"/>
    <mergeCell ref="O78:O80"/>
    <mergeCell ref="O54:O56"/>
    <mergeCell ref="O87:O89"/>
    <mergeCell ref="O84:O86"/>
    <mergeCell ref="O60:O62"/>
    <mergeCell ref="O63:O65"/>
    <mergeCell ref="O6:O8"/>
    <mergeCell ref="O9:O11"/>
    <mergeCell ref="A90:A92"/>
    <mergeCell ref="D90:D92"/>
    <mergeCell ref="F90:F92"/>
    <mergeCell ref="H90:H92"/>
    <mergeCell ref="J90:J92"/>
    <mergeCell ref="L90:L92"/>
    <mergeCell ref="M90:M92"/>
    <mergeCell ref="N84:N86"/>
    <mergeCell ref="A87:A89"/>
    <mergeCell ref="D87:D89"/>
    <mergeCell ref="F87:F89"/>
    <mergeCell ref="H87:H89"/>
    <mergeCell ref="J87:J89"/>
    <mergeCell ref="L87:L89"/>
    <mergeCell ref="M87:M89"/>
    <mergeCell ref="A84:A86"/>
    <mergeCell ref="D84:D86"/>
    <mergeCell ref="F84:F86"/>
    <mergeCell ref="H84:H86"/>
    <mergeCell ref="J84:J86"/>
    <mergeCell ref="L84:L86"/>
    <mergeCell ref="N90:N92"/>
    <mergeCell ref="M84:M86"/>
    <mergeCell ref="N87:N89"/>
    <mergeCell ref="A81:A83"/>
    <mergeCell ref="D81:D83"/>
    <mergeCell ref="F81:F83"/>
    <mergeCell ref="H81:H83"/>
    <mergeCell ref="J81:J83"/>
    <mergeCell ref="L81:L83"/>
    <mergeCell ref="M81:M83"/>
    <mergeCell ref="A78:A80"/>
    <mergeCell ref="D78:D80"/>
    <mergeCell ref="F78:F80"/>
    <mergeCell ref="H78:H80"/>
    <mergeCell ref="J78:J80"/>
    <mergeCell ref="L78:L80"/>
    <mergeCell ref="M78:M80"/>
    <mergeCell ref="A75:A77"/>
    <mergeCell ref="D75:D77"/>
    <mergeCell ref="F75:F77"/>
    <mergeCell ref="H75:H77"/>
    <mergeCell ref="J75:J77"/>
    <mergeCell ref="L75:L77"/>
    <mergeCell ref="M75:M77"/>
    <mergeCell ref="N69:N71"/>
    <mergeCell ref="A72:A74"/>
    <mergeCell ref="D72:D74"/>
    <mergeCell ref="F72:F74"/>
    <mergeCell ref="H72:H74"/>
    <mergeCell ref="J72:J74"/>
    <mergeCell ref="L72:L74"/>
    <mergeCell ref="M72:M74"/>
    <mergeCell ref="A69:A71"/>
    <mergeCell ref="D69:D71"/>
    <mergeCell ref="F69:F71"/>
    <mergeCell ref="H69:H71"/>
    <mergeCell ref="J69:J71"/>
    <mergeCell ref="L69:L71"/>
    <mergeCell ref="M69:M71"/>
    <mergeCell ref="A60:A62"/>
    <mergeCell ref="D60:D62"/>
    <mergeCell ref="F60:F62"/>
    <mergeCell ref="H60:H62"/>
    <mergeCell ref="J60:J62"/>
    <mergeCell ref="L60:L62"/>
    <mergeCell ref="M60:M62"/>
    <mergeCell ref="A66:A68"/>
    <mergeCell ref="D66:D68"/>
    <mergeCell ref="F66:F68"/>
    <mergeCell ref="H66:H68"/>
    <mergeCell ref="J66:J68"/>
    <mergeCell ref="M66:M68"/>
    <mergeCell ref="A63:A65"/>
    <mergeCell ref="D63:D65"/>
    <mergeCell ref="F63:F65"/>
    <mergeCell ref="H63:H65"/>
    <mergeCell ref="J63:J65"/>
    <mergeCell ref="L63:L65"/>
    <mergeCell ref="M63:M65"/>
    <mergeCell ref="L66:L68"/>
    <mergeCell ref="A57:A59"/>
    <mergeCell ref="D57:D59"/>
    <mergeCell ref="F57:F59"/>
    <mergeCell ref="H57:H59"/>
    <mergeCell ref="J57:J59"/>
    <mergeCell ref="L57:L59"/>
    <mergeCell ref="N57:N59"/>
    <mergeCell ref="M57:M59"/>
    <mergeCell ref="D54:D56"/>
    <mergeCell ref="F54:F56"/>
    <mergeCell ref="H54:H56"/>
    <mergeCell ref="J54:J56"/>
    <mergeCell ref="L54:L56"/>
    <mergeCell ref="N54:N56"/>
    <mergeCell ref="M54:M56"/>
    <mergeCell ref="A54:A56"/>
    <mergeCell ref="F48:F50"/>
    <mergeCell ref="H48:H50"/>
    <mergeCell ref="J48:J50"/>
    <mergeCell ref="L48:L50"/>
    <mergeCell ref="N48:N50"/>
    <mergeCell ref="M48:M50"/>
    <mergeCell ref="O48:O50"/>
    <mergeCell ref="A51:A53"/>
    <mergeCell ref="D51:D53"/>
    <mergeCell ref="F51:F53"/>
    <mergeCell ref="H51:H53"/>
    <mergeCell ref="J51:J53"/>
    <mergeCell ref="L51:L53"/>
    <mergeCell ref="N51:N53"/>
    <mergeCell ref="M51:M53"/>
    <mergeCell ref="O51:O53"/>
    <mergeCell ref="F42:F44"/>
    <mergeCell ref="H42:H44"/>
    <mergeCell ref="J42:J44"/>
    <mergeCell ref="L42:L44"/>
    <mergeCell ref="N42:N44"/>
    <mergeCell ref="M42:M44"/>
    <mergeCell ref="O42:O44"/>
    <mergeCell ref="A45:A47"/>
    <mergeCell ref="D45:D47"/>
    <mergeCell ref="F45:F47"/>
    <mergeCell ref="H45:H47"/>
    <mergeCell ref="J45:J47"/>
    <mergeCell ref="L45:L47"/>
    <mergeCell ref="N45:N47"/>
    <mergeCell ref="M45:M47"/>
    <mergeCell ref="O45:O47"/>
    <mergeCell ref="F36:F38"/>
    <mergeCell ref="H36:H38"/>
    <mergeCell ref="J36:J38"/>
    <mergeCell ref="L36:L38"/>
    <mergeCell ref="N36:N38"/>
    <mergeCell ref="M36:M38"/>
    <mergeCell ref="O36:O38"/>
    <mergeCell ref="A39:A41"/>
    <mergeCell ref="D39:D41"/>
    <mergeCell ref="F39:F41"/>
    <mergeCell ref="H39:H41"/>
    <mergeCell ref="J39:J41"/>
    <mergeCell ref="L39:L41"/>
    <mergeCell ref="N39:N41"/>
    <mergeCell ref="M39:M41"/>
    <mergeCell ref="O39:O41"/>
    <mergeCell ref="F30:F32"/>
    <mergeCell ref="H30:H32"/>
    <mergeCell ref="J30:J32"/>
    <mergeCell ref="L30:L32"/>
    <mergeCell ref="N30:N32"/>
    <mergeCell ref="M30:M32"/>
    <mergeCell ref="O30:O32"/>
    <mergeCell ref="A33:A35"/>
    <mergeCell ref="D33:D35"/>
    <mergeCell ref="F33:F35"/>
    <mergeCell ref="H33:H35"/>
    <mergeCell ref="J33:J35"/>
    <mergeCell ref="L33:L35"/>
    <mergeCell ref="N33:N35"/>
    <mergeCell ref="M33:M35"/>
    <mergeCell ref="O33:O35"/>
    <mergeCell ref="F24:F26"/>
    <mergeCell ref="H24:H26"/>
    <mergeCell ref="J24:J26"/>
    <mergeCell ref="L24:L26"/>
    <mergeCell ref="N24:N26"/>
    <mergeCell ref="M24:M26"/>
    <mergeCell ref="O24:O26"/>
    <mergeCell ref="A27:A29"/>
    <mergeCell ref="D27:D29"/>
    <mergeCell ref="F27:F29"/>
    <mergeCell ref="H27:H29"/>
    <mergeCell ref="J27:J29"/>
    <mergeCell ref="L27:L29"/>
    <mergeCell ref="N27:N29"/>
    <mergeCell ref="M27:M29"/>
    <mergeCell ref="O27:O29"/>
    <mergeCell ref="F18:F20"/>
    <mergeCell ref="H18:H20"/>
    <mergeCell ref="J18:J20"/>
    <mergeCell ref="L18:L20"/>
    <mergeCell ref="N18:N20"/>
    <mergeCell ref="M18:M20"/>
    <mergeCell ref="O18:O20"/>
    <mergeCell ref="A21:A23"/>
    <mergeCell ref="D21:D23"/>
    <mergeCell ref="F21:F23"/>
    <mergeCell ref="H21:H23"/>
    <mergeCell ref="J21:J23"/>
    <mergeCell ref="L21:L23"/>
    <mergeCell ref="N21:N23"/>
    <mergeCell ref="M21:M23"/>
    <mergeCell ref="O21:O23"/>
    <mergeCell ref="F12:F14"/>
    <mergeCell ref="H12:H14"/>
    <mergeCell ref="J12:J14"/>
    <mergeCell ref="L12:L14"/>
    <mergeCell ref="N12:N14"/>
    <mergeCell ref="M12:M14"/>
    <mergeCell ref="O12:O14"/>
    <mergeCell ref="A15:A17"/>
    <mergeCell ref="D15:D17"/>
    <mergeCell ref="F15:F17"/>
    <mergeCell ref="H15:H17"/>
    <mergeCell ref="J15:J17"/>
    <mergeCell ref="L15:L17"/>
    <mergeCell ref="N15:N17"/>
    <mergeCell ref="M15:M17"/>
    <mergeCell ref="O15:O17"/>
    <mergeCell ref="A9:A11"/>
    <mergeCell ref="D9:D11"/>
    <mergeCell ref="F9:F11"/>
    <mergeCell ref="H9:H11"/>
    <mergeCell ref="J9:J11"/>
    <mergeCell ref="L9:L11"/>
    <mergeCell ref="N9:N11"/>
    <mergeCell ref="M9:M11"/>
    <mergeCell ref="F6:F8"/>
    <mergeCell ref="H6:H8"/>
    <mergeCell ref="J6:J8"/>
    <mergeCell ref="L6:L8"/>
    <mergeCell ref="M6:M8"/>
    <mergeCell ref="F3:F5"/>
    <mergeCell ref="H3:H5"/>
    <mergeCell ref="J3:J5"/>
    <mergeCell ref="L3:L5"/>
    <mergeCell ref="M3:M5"/>
    <mergeCell ref="N3:N5"/>
    <mergeCell ref="O3:O5"/>
    <mergeCell ref="A278:A279"/>
    <mergeCell ref="A254:A255"/>
    <mergeCell ref="A256:A257"/>
    <mergeCell ref="A258:A259"/>
    <mergeCell ref="A260:A261"/>
    <mergeCell ref="A262:A263"/>
    <mergeCell ref="A264:A265"/>
    <mergeCell ref="A242:A243"/>
    <mergeCell ref="A244:A245"/>
    <mergeCell ref="A246:A247"/>
    <mergeCell ref="A248:A249"/>
    <mergeCell ref="A250:A251"/>
    <mergeCell ref="A252:A253"/>
    <mergeCell ref="A230:A231"/>
    <mergeCell ref="A232:A233"/>
    <mergeCell ref="A234:A235"/>
    <mergeCell ref="A236:A237"/>
    <mergeCell ref="A280:A281"/>
    <mergeCell ref="A282:A283"/>
    <mergeCell ref="A284:A285"/>
    <mergeCell ref="A286:A287"/>
    <mergeCell ref="A288:A289"/>
    <mergeCell ref="A266:A267"/>
    <mergeCell ref="A268:A269"/>
    <mergeCell ref="A270:A271"/>
    <mergeCell ref="A272:A273"/>
    <mergeCell ref="A274:A275"/>
    <mergeCell ref="A276:A277"/>
    <mergeCell ref="A238:A239"/>
    <mergeCell ref="A240:A241"/>
    <mergeCell ref="A218:A219"/>
    <mergeCell ref="A220:A221"/>
    <mergeCell ref="A222:A223"/>
    <mergeCell ref="A224:A225"/>
    <mergeCell ref="A226:A227"/>
    <mergeCell ref="A228:A229"/>
    <mergeCell ref="A206:A207"/>
    <mergeCell ref="A208:A209"/>
    <mergeCell ref="A210:A211"/>
    <mergeCell ref="A212:A213"/>
    <mergeCell ref="A214:A215"/>
    <mergeCell ref="A216:A217"/>
    <mergeCell ref="A194:A195"/>
    <mergeCell ref="A196:A197"/>
    <mergeCell ref="A198:A199"/>
    <mergeCell ref="A200:A201"/>
    <mergeCell ref="A202:A203"/>
    <mergeCell ref="A204:A205"/>
    <mergeCell ref="A182:A183"/>
    <mergeCell ref="A184:A185"/>
    <mergeCell ref="A186:A187"/>
    <mergeCell ref="A188:A189"/>
    <mergeCell ref="A190:A191"/>
    <mergeCell ref="A192:A193"/>
    <mergeCell ref="A170:A171"/>
    <mergeCell ref="A172:A173"/>
    <mergeCell ref="A174:A175"/>
    <mergeCell ref="A176:A177"/>
    <mergeCell ref="A178:A179"/>
    <mergeCell ref="A180:A181"/>
    <mergeCell ref="A158:A159"/>
    <mergeCell ref="A160:A161"/>
    <mergeCell ref="A162:A163"/>
    <mergeCell ref="A164:A165"/>
    <mergeCell ref="A166:A167"/>
    <mergeCell ref="A168:A169"/>
    <mergeCell ref="A146:A147"/>
    <mergeCell ref="A148:A149"/>
    <mergeCell ref="A150:A151"/>
    <mergeCell ref="A152:A153"/>
    <mergeCell ref="A154:A155"/>
    <mergeCell ref="A156:A157"/>
    <mergeCell ref="A136:A137"/>
    <mergeCell ref="A138:A139"/>
    <mergeCell ref="A140:A141"/>
    <mergeCell ref="A142:A143"/>
    <mergeCell ref="A144:A145"/>
    <mergeCell ref="A122:A123"/>
    <mergeCell ref="A124:A125"/>
    <mergeCell ref="A126:A127"/>
    <mergeCell ref="A128:A129"/>
    <mergeCell ref="A130:A131"/>
    <mergeCell ref="A132:A133"/>
    <mergeCell ref="A118:A119"/>
    <mergeCell ref="A120:A121"/>
    <mergeCell ref="A98:A99"/>
    <mergeCell ref="A100:A101"/>
    <mergeCell ref="A102:A103"/>
    <mergeCell ref="A104:A105"/>
    <mergeCell ref="A106:A107"/>
    <mergeCell ref="A108:A109"/>
    <mergeCell ref="A134:A135"/>
    <mergeCell ref="A96:A97"/>
    <mergeCell ref="D3:D5"/>
    <mergeCell ref="A3:A5"/>
    <mergeCell ref="A6:A8"/>
    <mergeCell ref="D6:D8"/>
    <mergeCell ref="A110:A111"/>
    <mergeCell ref="A112:A113"/>
    <mergeCell ref="A114:A115"/>
    <mergeCell ref="A116:A117"/>
    <mergeCell ref="A12:A14"/>
    <mergeCell ref="D12:D14"/>
    <mergeCell ref="A18:A20"/>
    <mergeCell ref="D18:D20"/>
    <mergeCell ref="A24:A26"/>
    <mergeCell ref="D24:D26"/>
    <mergeCell ref="A30:A32"/>
    <mergeCell ref="D30:D32"/>
    <mergeCell ref="A36:A38"/>
    <mergeCell ref="D36:D38"/>
    <mergeCell ref="A42:A44"/>
    <mergeCell ref="D42:D44"/>
    <mergeCell ref="A48:A50"/>
    <mergeCell ref="D48:D50"/>
  </mergeCells>
  <printOptions horizontalCentered="1" verticalCentered="1"/>
  <pageMargins left="0.70866141732283472" right="0.70866141732283472" top="0.74803149606299213" bottom="0.74803149606299213" header="0.31496062992125984" footer="0.31496062992125984"/>
  <pageSetup paperSize="9" scale="33"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BD252"/>
  <sheetViews>
    <sheetView zoomScale="65" zoomScaleNormal="65" workbookViewId="0">
      <selection activeCell="S10" sqref="S10"/>
    </sheetView>
  </sheetViews>
  <sheetFormatPr baseColWidth="10" defaultRowHeight="15"/>
  <cols>
    <col min="1" max="1" width="39.140625" style="97" customWidth="1"/>
    <col min="2" max="4" width="14.7109375" style="1" customWidth="1"/>
    <col min="5" max="16" width="18.7109375" style="1" customWidth="1"/>
    <col min="17" max="16384" width="11.42578125" style="1"/>
  </cols>
  <sheetData>
    <row r="1" spans="1:56" ht="152.25" customHeight="1" thickBot="1">
      <c r="A1" s="238" t="s">
        <v>31</v>
      </c>
      <c r="B1" s="238"/>
      <c r="C1" s="238"/>
      <c r="D1" s="238"/>
      <c r="E1" s="239"/>
      <c r="F1" s="239"/>
      <c r="G1" s="239"/>
      <c r="H1" s="239"/>
      <c r="I1" s="239"/>
      <c r="J1" s="239"/>
      <c r="K1" s="239"/>
      <c r="L1" s="239"/>
      <c r="M1" s="239"/>
      <c r="N1" s="239"/>
      <c r="O1" s="239"/>
      <c r="P1" s="239"/>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row>
    <row r="2" spans="1:56" ht="48" customHeight="1">
      <c r="A2" s="254" t="s">
        <v>89</v>
      </c>
      <c r="B2" s="255"/>
      <c r="C2" s="255"/>
      <c r="D2" s="256"/>
      <c r="E2" s="244" t="s">
        <v>23</v>
      </c>
      <c r="F2" s="245"/>
      <c r="G2" s="245"/>
      <c r="H2" s="246"/>
      <c r="I2" s="247" t="s">
        <v>24</v>
      </c>
      <c r="J2" s="245"/>
      <c r="K2" s="245"/>
      <c r="L2" s="246"/>
      <c r="M2" s="244" t="s">
        <v>25</v>
      </c>
      <c r="N2" s="245"/>
      <c r="O2" s="245"/>
      <c r="P2" s="246"/>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row>
    <row r="3" spans="1:56" s="124" customFormat="1" ht="48" customHeight="1">
      <c r="A3" s="257"/>
      <c r="B3" s="258"/>
      <c r="C3" s="258"/>
      <c r="D3" s="259"/>
      <c r="E3" s="248" t="s">
        <v>95</v>
      </c>
      <c r="F3" s="249"/>
      <c r="G3" s="250">
        <v>42315</v>
      </c>
      <c r="H3" s="251"/>
      <c r="I3" s="252" t="s">
        <v>93</v>
      </c>
      <c r="J3" s="253"/>
      <c r="K3" s="250">
        <v>42385</v>
      </c>
      <c r="L3" s="251"/>
      <c r="M3" s="248" t="s">
        <v>94</v>
      </c>
      <c r="N3" s="249"/>
      <c r="O3" s="250">
        <v>42434</v>
      </c>
      <c r="P3" s="251"/>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row>
    <row r="4" spans="1:56" ht="57.75" customHeight="1" thickBot="1">
      <c r="A4" s="150" t="s">
        <v>6</v>
      </c>
      <c r="B4" s="151" t="s">
        <v>30</v>
      </c>
      <c r="C4" s="151" t="s">
        <v>4</v>
      </c>
      <c r="D4" s="152" t="s">
        <v>5</v>
      </c>
      <c r="E4" s="153" t="s">
        <v>26</v>
      </c>
      <c r="F4" s="154" t="s">
        <v>27</v>
      </c>
      <c r="G4" s="107" t="s">
        <v>28</v>
      </c>
      <c r="H4" s="108" t="s">
        <v>68</v>
      </c>
      <c r="I4" s="155" t="s">
        <v>26</v>
      </c>
      <c r="J4" s="154" t="s">
        <v>27</v>
      </c>
      <c r="K4" s="107" t="s">
        <v>28</v>
      </c>
      <c r="L4" s="108" t="s">
        <v>68</v>
      </c>
      <c r="M4" s="155" t="s">
        <v>26</v>
      </c>
      <c r="N4" s="154" t="s">
        <v>27</v>
      </c>
      <c r="O4" s="107" t="s">
        <v>28</v>
      </c>
      <c r="P4" s="108" t="s">
        <v>68</v>
      </c>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row>
    <row r="5" spans="1:56" ht="30" customHeight="1">
      <c r="A5" s="111"/>
      <c r="B5" s="106"/>
      <c r="C5" s="105"/>
      <c r="D5" s="118"/>
      <c r="E5" s="96">
        <v>42284</v>
      </c>
      <c r="F5" s="116">
        <v>42310</v>
      </c>
      <c r="G5" s="112"/>
      <c r="H5" s="176"/>
      <c r="I5" s="130">
        <v>42354</v>
      </c>
      <c r="J5" s="116">
        <v>42380</v>
      </c>
      <c r="K5" s="112"/>
      <c r="L5" s="176"/>
      <c r="M5" s="96">
        <v>42405</v>
      </c>
      <c r="N5" s="116">
        <v>42430</v>
      </c>
      <c r="O5" s="112"/>
      <c r="P5" s="176"/>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row>
    <row r="6" spans="1:56" ht="30" customHeight="1">
      <c r="A6" s="109"/>
      <c r="B6" s="93"/>
      <c r="C6" s="92"/>
      <c r="D6" s="119"/>
      <c r="E6" s="121">
        <v>42284</v>
      </c>
      <c r="F6" s="117">
        <v>42310</v>
      </c>
      <c r="G6" s="113"/>
      <c r="H6" s="177"/>
      <c r="I6" s="131">
        <v>42354</v>
      </c>
      <c r="J6" s="117">
        <v>42380</v>
      </c>
      <c r="K6" s="113"/>
      <c r="L6" s="177"/>
      <c r="M6" s="121">
        <v>42405</v>
      </c>
      <c r="N6" s="117">
        <v>42430</v>
      </c>
      <c r="O6" s="113"/>
      <c r="P6" s="177"/>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row>
    <row r="7" spans="1:56" ht="30" customHeight="1">
      <c r="A7" s="109"/>
      <c r="B7" s="93"/>
      <c r="C7" s="92"/>
      <c r="D7" s="119"/>
      <c r="E7" s="121">
        <v>42284</v>
      </c>
      <c r="F7" s="117">
        <v>42310</v>
      </c>
      <c r="G7" s="113"/>
      <c r="H7" s="177"/>
      <c r="I7" s="131">
        <v>42354</v>
      </c>
      <c r="J7" s="117">
        <v>42380</v>
      </c>
      <c r="K7" s="113"/>
      <c r="L7" s="177"/>
      <c r="M7" s="121">
        <v>42405</v>
      </c>
      <c r="N7" s="117">
        <v>42430</v>
      </c>
      <c r="O7" s="113"/>
      <c r="P7" s="177"/>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row>
    <row r="8" spans="1:56" ht="30" customHeight="1">
      <c r="A8" s="109"/>
      <c r="B8" s="93"/>
      <c r="C8" s="92"/>
      <c r="D8" s="119"/>
      <c r="E8" s="121">
        <v>42284</v>
      </c>
      <c r="F8" s="117">
        <v>42310</v>
      </c>
      <c r="G8" s="113"/>
      <c r="H8" s="177"/>
      <c r="I8" s="131">
        <v>42354</v>
      </c>
      <c r="J8" s="117">
        <v>42380</v>
      </c>
      <c r="K8" s="113"/>
      <c r="L8" s="177"/>
      <c r="M8" s="121">
        <v>42405</v>
      </c>
      <c r="N8" s="117">
        <v>42430</v>
      </c>
      <c r="O8" s="113"/>
      <c r="P8" s="177"/>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row>
    <row r="9" spans="1:56" ht="30" customHeight="1">
      <c r="A9" s="109"/>
      <c r="B9" s="93"/>
      <c r="C9" s="92"/>
      <c r="D9" s="119"/>
      <c r="E9" s="121">
        <v>42284</v>
      </c>
      <c r="F9" s="117">
        <v>42310</v>
      </c>
      <c r="G9" s="113"/>
      <c r="H9" s="177"/>
      <c r="I9" s="131">
        <v>42354</v>
      </c>
      <c r="J9" s="117">
        <v>42380</v>
      </c>
      <c r="K9" s="113"/>
      <c r="L9" s="177"/>
      <c r="M9" s="121">
        <v>42405</v>
      </c>
      <c r="N9" s="117">
        <v>42430</v>
      </c>
      <c r="O9" s="113"/>
      <c r="P9" s="177"/>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row>
    <row r="10" spans="1:56" ht="30" customHeight="1">
      <c r="A10" s="109"/>
      <c r="B10" s="93"/>
      <c r="C10" s="92"/>
      <c r="D10" s="119"/>
      <c r="E10" s="121">
        <v>42284</v>
      </c>
      <c r="F10" s="117">
        <v>42310</v>
      </c>
      <c r="G10" s="113"/>
      <c r="H10" s="177"/>
      <c r="I10" s="131">
        <v>42354</v>
      </c>
      <c r="J10" s="117">
        <v>42380</v>
      </c>
      <c r="K10" s="113"/>
      <c r="L10" s="177"/>
      <c r="M10" s="121">
        <v>42405</v>
      </c>
      <c r="N10" s="117">
        <v>42430</v>
      </c>
      <c r="O10" s="113"/>
      <c r="P10" s="177"/>
      <c r="Q10" s="175"/>
      <c r="R10" s="148"/>
      <c r="S10" s="157"/>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row>
    <row r="11" spans="1:56" ht="30" customHeight="1">
      <c r="A11" s="109"/>
      <c r="B11" s="93"/>
      <c r="C11" s="92"/>
      <c r="D11" s="119"/>
      <c r="E11" s="121">
        <v>42284</v>
      </c>
      <c r="F11" s="117">
        <v>42310</v>
      </c>
      <c r="G11" s="113"/>
      <c r="H11" s="177"/>
      <c r="I11" s="131">
        <v>42354</v>
      </c>
      <c r="J11" s="117">
        <v>42380</v>
      </c>
      <c r="K11" s="113"/>
      <c r="L11" s="177"/>
      <c r="M11" s="121">
        <v>42405</v>
      </c>
      <c r="N11" s="117">
        <v>42430</v>
      </c>
      <c r="O11" s="113"/>
      <c r="P11" s="177"/>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row>
    <row r="12" spans="1:56" ht="30" customHeight="1">
      <c r="A12" s="109"/>
      <c r="B12" s="93"/>
      <c r="C12" s="92"/>
      <c r="D12" s="119"/>
      <c r="E12" s="121">
        <v>42284</v>
      </c>
      <c r="F12" s="117">
        <v>42310</v>
      </c>
      <c r="G12" s="113"/>
      <c r="H12" s="177"/>
      <c r="I12" s="131">
        <v>42354</v>
      </c>
      <c r="J12" s="117">
        <v>42380</v>
      </c>
      <c r="K12" s="113"/>
      <c r="L12" s="177"/>
      <c r="M12" s="121">
        <v>42405</v>
      </c>
      <c r="N12" s="117">
        <v>42430</v>
      </c>
      <c r="O12" s="113"/>
      <c r="P12" s="177"/>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row>
    <row r="13" spans="1:56" ht="30" customHeight="1">
      <c r="A13" s="109"/>
      <c r="B13" s="93"/>
      <c r="C13" s="92"/>
      <c r="D13" s="119"/>
      <c r="E13" s="121">
        <v>42284</v>
      </c>
      <c r="F13" s="117">
        <v>42310</v>
      </c>
      <c r="G13" s="113"/>
      <c r="H13" s="177"/>
      <c r="I13" s="131">
        <v>42354</v>
      </c>
      <c r="J13" s="117">
        <v>42380</v>
      </c>
      <c r="K13" s="113"/>
      <c r="L13" s="177"/>
      <c r="M13" s="121">
        <v>42405</v>
      </c>
      <c r="N13" s="117">
        <v>42430</v>
      </c>
      <c r="O13" s="113"/>
      <c r="P13" s="177"/>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row>
    <row r="14" spans="1:56" ht="30" customHeight="1">
      <c r="A14" s="109"/>
      <c r="B14" s="93"/>
      <c r="C14" s="92"/>
      <c r="D14" s="119"/>
      <c r="E14" s="121">
        <v>42284</v>
      </c>
      <c r="F14" s="117">
        <v>42310</v>
      </c>
      <c r="G14" s="113"/>
      <c r="H14" s="177"/>
      <c r="I14" s="131">
        <v>42354</v>
      </c>
      <c r="J14" s="117">
        <v>42380</v>
      </c>
      <c r="K14" s="113"/>
      <c r="L14" s="177"/>
      <c r="M14" s="121">
        <v>42405</v>
      </c>
      <c r="N14" s="117">
        <v>42430</v>
      </c>
      <c r="O14" s="113"/>
      <c r="P14" s="177"/>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row>
    <row r="15" spans="1:56" ht="30" customHeight="1">
      <c r="A15" s="109"/>
      <c r="B15" s="93"/>
      <c r="C15" s="92"/>
      <c r="D15" s="119"/>
      <c r="E15" s="121">
        <v>42284</v>
      </c>
      <c r="F15" s="117">
        <v>42310</v>
      </c>
      <c r="G15" s="113"/>
      <c r="H15" s="177"/>
      <c r="I15" s="131">
        <v>42354</v>
      </c>
      <c r="J15" s="117">
        <v>42380</v>
      </c>
      <c r="K15" s="113"/>
      <c r="L15" s="177"/>
      <c r="M15" s="121">
        <v>42405</v>
      </c>
      <c r="N15" s="117">
        <v>42430</v>
      </c>
      <c r="O15" s="113"/>
      <c r="P15" s="177"/>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row>
    <row r="16" spans="1:56" ht="30" customHeight="1">
      <c r="A16" s="109"/>
      <c r="B16" s="93"/>
      <c r="C16" s="92"/>
      <c r="D16" s="119"/>
      <c r="E16" s="121">
        <v>42284</v>
      </c>
      <c r="F16" s="117">
        <v>42310</v>
      </c>
      <c r="G16" s="113"/>
      <c r="H16" s="177"/>
      <c r="I16" s="131">
        <v>42354</v>
      </c>
      <c r="J16" s="117">
        <v>42380</v>
      </c>
      <c r="K16" s="113"/>
      <c r="L16" s="177"/>
      <c r="M16" s="121">
        <v>42405</v>
      </c>
      <c r="N16" s="117">
        <v>42430</v>
      </c>
      <c r="O16" s="113"/>
      <c r="P16" s="177"/>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row>
    <row r="17" spans="1:56" ht="30" customHeight="1">
      <c r="A17" s="109"/>
      <c r="B17" s="93"/>
      <c r="C17" s="92"/>
      <c r="D17" s="119"/>
      <c r="E17" s="121">
        <v>42284</v>
      </c>
      <c r="F17" s="117">
        <v>42310</v>
      </c>
      <c r="G17" s="113"/>
      <c r="H17" s="177"/>
      <c r="I17" s="131">
        <v>42354</v>
      </c>
      <c r="J17" s="117">
        <v>42380</v>
      </c>
      <c r="K17" s="113"/>
      <c r="L17" s="177"/>
      <c r="M17" s="121">
        <v>42405</v>
      </c>
      <c r="N17" s="117">
        <v>42430</v>
      </c>
      <c r="O17" s="113"/>
      <c r="P17" s="177"/>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row>
    <row r="18" spans="1:56" ht="30" customHeight="1">
      <c r="A18" s="109"/>
      <c r="B18" s="93"/>
      <c r="C18" s="92"/>
      <c r="D18" s="119"/>
      <c r="E18" s="121">
        <v>42284</v>
      </c>
      <c r="F18" s="117">
        <v>42310</v>
      </c>
      <c r="G18" s="113"/>
      <c r="H18" s="177"/>
      <c r="I18" s="131">
        <v>42354</v>
      </c>
      <c r="J18" s="117">
        <v>42380</v>
      </c>
      <c r="K18" s="113"/>
      <c r="L18" s="177"/>
      <c r="M18" s="121">
        <v>42405</v>
      </c>
      <c r="N18" s="117">
        <v>42430</v>
      </c>
      <c r="O18" s="113"/>
      <c r="P18" s="177"/>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row>
    <row r="19" spans="1:56" ht="30" customHeight="1">
      <c r="A19" s="109"/>
      <c r="B19" s="93"/>
      <c r="C19" s="92"/>
      <c r="D19" s="119"/>
      <c r="E19" s="121">
        <v>42284</v>
      </c>
      <c r="F19" s="117">
        <v>42310</v>
      </c>
      <c r="G19" s="113"/>
      <c r="H19" s="177"/>
      <c r="I19" s="131">
        <v>42354</v>
      </c>
      <c r="J19" s="117">
        <v>42380</v>
      </c>
      <c r="K19" s="113"/>
      <c r="L19" s="177"/>
      <c r="M19" s="121">
        <v>42405</v>
      </c>
      <c r="N19" s="117">
        <v>42430</v>
      </c>
      <c r="O19" s="113"/>
      <c r="P19" s="177"/>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row>
    <row r="20" spans="1:56" ht="30" customHeight="1">
      <c r="A20" s="109"/>
      <c r="B20" s="93"/>
      <c r="C20" s="92"/>
      <c r="D20" s="119"/>
      <c r="E20" s="121">
        <v>42284</v>
      </c>
      <c r="F20" s="117">
        <v>42310</v>
      </c>
      <c r="G20" s="113"/>
      <c r="H20" s="177"/>
      <c r="I20" s="131">
        <v>42354</v>
      </c>
      <c r="J20" s="117">
        <v>42380</v>
      </c>
      <c r="K20" s="113"/>
      <c r="L20" s="177"/>
      <c r="M20" s="121">
        <v>42405</v>
      </c>
      <c r="N20" s="117">
        <v>42430</v>
      </c>
      <c r="O20" s="113"/>
      <c r="P20" s="177"/>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row>
    <row r="21" spans="1:56" ht="30" customHeight="1">
      <c r="A21" s="109"/>
      <c r="B21" s="93"/>
      <c r="C21" s="92"/>
      <c r="D21" s="119"/>
      <c r="E21" s="121">
        <v>42284</v>
      </c>
      <c r="F21" s="117">
        <v>42310</v>
      </c>
      <c r="G21" s="113"/>
      <c r="H21" s="177"/>
      <c r="I21" s="131">
        <v>42354</v>
      </c>
      <c r="J21" s="117">
        <v>42380</v>
      </c>
      <c r="K21" s="113"/>
      <c r="L21" s="177"/>
      <c r="M21" s="121">
        <v>42405</v>
      </c>
      <c r="N21" s="117">
        <v>42430</v>
      </c>
      <c r="O21" s="113"/>
      <c r="P21" s="177"/>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row>
    <row r="22" spans="1:56" ht="30" customHeight="1">
      <c r="A22" s="109"/>
      <c r="B22" s="93"/>
      <c r="C22" s="92"/>
      <c r="D22" s="119"/>
      <c r="E22" s="121">
        <v>42284</v>
      </c>
      <c r="F22" s="117">
        <v>42310</v>
      </c>
      <c r="G22" s="113"/>
      <c r="H22" s="177"/>
      <c r="I22" s="131">
        <v>42354</v>
      </c>
      <c r="J22" s="117">
        <v>42380</v>
      </c>
      <c r="K22" s="113"/>
      <c r="L22" s="177"/>
      <c r="M22" s="121">
        <v>42405</v>
      </c>
      <c r="N22" s="117">
        <v>42430</v>
      </c>
      <c r="O22" s="113"/>
      <c r="P22" s="177"/>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row>
    <row r="23" spans="1:56" ht="30" customHeight="1">
      <c r="A23" s="109"/>
      <c r="B23" s="93"/>
      <c r="C23" s="92"/>
      <c r="D23" s="119"/>
      <c r="E23" s="121">
        <v>42284</v>
      </c>
      <c r="F23" s="117">
        <v>42310</v>
      </c>
      <c r="G23" s="113"/>
      <c r="H23" s="177"/>
      <c r="I23" s="131">
        <v>42354</v>
      </c>
      <c r="J23" s="117">
        <v>42380</v>
      </c>
      <c r="K23" s="113"/>
      <c r="L23" s="177"/>
      <c r="M23" s="121">
        <v>42405</v>
      </c>
      <c r="N23" s="117">
        <v>42430</v>
      </c>
      <c r="O23" s="113"/>
      <c r="P23" s="177"/>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row>
    <row r="24" spans="1:56" ht="30" customHeight="1">
      <c r="A24" s="109"/>
      <c r="B24" s="93"/>
      <c r="C24" s="92"/>
      <c r="D24" s="119"/>
      <c r="E24" s="121">
        <v>42284</v>
      </c>
      <c r="F24" s="117">
        <v>42310</v>
      </c>
      <c r="G24" s="113"/>
      <c r="H24" s="177"/>
      <c r="I24" s="131">
        <v>42354</v>
      </c>
      <c r="J24" s="117">
        <v>42380</v>
      </c>
      <c r="K24" s="113"/>
      <c r="L24" s="177"/>
      <c r="M24" s="121">
        <v>42405</v>
      </c>
      <c r="N24" s="117">
        <v>42430</v>
      </c>
      <c r="O24" s="113"/>
      <c r="P24" s="177"/>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row>
    <row r="25" spans="1:56" ht="30" customHeight="1">
      <c r="A25" s="109"/>
      <c r="B25" s="93"/>
      <c r="C25" s="92"/>
      <c r="D25" s="119"/>
      <c r="E25" s="121">
        <v>42284</v>
      </c>
      <c r="F25" s="117">
        <v>42310</v>
      </c>
      <c r="G25" s="113"/>
      <c r="H25" s="177"/>
      <c r="I25" s="131">
        <v>42354</v>
      </c>
      <c r="J25" s="117">
        <v>42380</v>
      </c>
      <c r="K25" s="113"/>
      <c r="L25" s="177"/>
      <c r="M25" s="121">
        <v>42405</v>
      </c>
      <c r="N25" s="117">
        <v>42430</v>
      </c>
      <c r="O25" s="113"/>
      <c r="P25" s="177"/>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row>
    <row r="26" spans="1:56" ht="30" customHeight="1">
      <c r="A26" s="109"/>
      <c r="B26" s="93"/>
      <c r="C26" s="92"/>
      <c r="D26" s="119"/>
      <c r="E26" s="121">
        <v>42284</v>
      </c>
      <c r="F26" s="117">
        <v>42310</v>
      </c>
      <c r="G26" s="113"/>
      <c r="H26" s="177"/>
      <c r="I26" s="131">
        <v>42354</v>
      </c>
      <c r="J26" s="117">
        <v>42380</v>
      </c>
      <c r="K26" s="113"/>
      <c r="L26" s="177"/>
      <c r="M26" s="121">
        <v>42405</v>
      </c>
      <c r="N26" s="117">
        <v>42430</v>
      </c>
      <c r="O26" s="113"/>
      <c r="P26" s="177"/>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row>
    <row r="27" spans="1:56" ht="30" customHeight="1">
      <c r="A27" s="109"/>
      <c r="B27" s="93"/>
      <c r="C27" s="92"/>
      <c r="D27" s="119"/>
      <c r="E27" s="121">
        <v>42284</v>
      </c>
      <c r="F27" s="117">
        <v>42310</v>
      </c>
      <c r="G27" s="113"/>
      <c r="H27" s="177"/>
      <c r="I27" s="131">
        <v>42354</v>
      </c>
      <c r="J27" s="117">
        <v>42380</v>
      </c>
      <c r="K27" s="113"/>
      <c r="L27" s="177"/>
      <c r="M27" s="121">
        <v>42405</v>
      </c>
      <c r="N27" s="117">
        <v>42430</v>
      </c>
      <c r="O27" s="113"/>
      <c r="P27" s="177"/>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row>
    <row r="28" spans="1:56" ht="30" customHeight="1">
      <c r="A28" s="109"/>
      <c r="B28" s="93"/>
      <c r="C28" s="92"/>
      <c r="D28" s="119"/>
      <c r="E28" s="121">
        <v>42284</v>
      </c>
      <c r="F28" s="117">
        <v>42310</v>
      </c>
      <c r="G28" s="113"/>
      <c r="H28" s="177"/>
      <c r="I28" s="131">
        <v>42354</v>
      </c>
      <c r="J28" s="117">
        <v>42380</v>
      </c>
      <c r="K28" s="113"/>
      <c r="L28" s="177"/>
      <c r="M28" s="121">
        <v>42405</v>
      </c>
      <c r="N28" s="117">
        <v>42430</v>
      </c>
      <c r="O28" s="113"/>
      <c r="P28" s="177"/>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row>
    <row r="29" spans="1:56" ht="30" customHeight="1">
      <c r="A29" s="109"/>
      <c r="B29" s="93"/>
      <c r="C29" s="92"/>
      <c r="D29" s="119"/>
      <c r="E29" s="121">
        <v>42284</v>
      </c>
      <c r="F29" s="117">
        <v>42310</v>
      </c>
      <c r="G29" s="113"/>
      <c r="H29" s="177"/>
      <c r="I29" s="131">
        <v>42354</v>
      </c>
      <c r="J29" s="117">
        <v>42380</v>
      </c>
      <c r="K29" s="113"/>
      <c r="L29" s="177"/>
      <c r="M29" s="121">
        <v>42405</v>
      </c>
      <c r="N29" s="117">
        <v>42430</v>
      </c>
      <c r="O29" s="113"/>
      <c r="P29" s="177"/>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row>
    <row r="30" spans="1:56" ht="30" customHeight="1">
      <c r="A30" s="109"/>
      <c r="B30" s="93"/>
      <c r="C30" s="92"/>
      <c r="D30" s="119"/>
      <c r="E30" s="121">
        <v>42284</v>
      </c>
      <c r="F30" s="117">
        <v>42310</v>
      </c>
      <c r="G30" s="113"/>
      <c r="H30" s="177"/>
      <c r="I30" s="131">
        <v>42354</v>
      </c>
      <c r="J30" s="117">
        <v>42380</v>
      </c>
      <c r="K30" s="113"/>
      <c r="L30" s="177"/>
      <c r="M30" s="121">
        <v>42405</v>
      </c>
      <c r="N30" s="117">
        <v>42430</v>
      </c>
      <c r="O30" s="113"/>
      <c r="P30" s="177"/>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row>
    <row r="31" spans="1:56" ht="30" customHeight="1">
      <c r="A31" s="109"/>
      <c r="B31" s="93"/>
      <c r="C31" s="92"/>
      <c r="D31" s="119"/>
      <c r="E31" s="121">
        <v>42284</v>
      </c>
      <c r="F31" s="117">
        <v>42310</v>
      </c>
      <c r="G31" s="113"/>
      <c r="H31" s="177"/>
      <c r="I31" s="131">
        <v>42354</v>
      </c>
      <c r="J31" s="117">
        <v>42380</v>
      </c>
      <c r="K31" s="113"/>
      <c r="L31" s="177"/>
      <c r="M31" s="121">
        <v>42405</v>
      </c>
      <c r="N31" s="117">
        <v>42430</v>
      </c>
      <c r="O31" s="113"/>
      <c r="P31" s="177"/>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row>
    <row r="32" spans="1:56" ht="30" customHeight="1">
      <c r="A32" s="109"/>
      <c r="B32" s="93"/>
      <c r="C32" s="92"/>
      <c r="D32" s="119"/>
      <c r="E32" s="121">
        <v>42284</v>
      </c>
      <c r="F32" s="117">
        <v>42310</v>
      </c>
      <c r="G32" s="113"/>
      <c r="H32" s="177"/>
      <c r="I32" s="131">
        <v>42354</v>
      </c>
      <c r="J32" s="117">
        <v>42380</v>
      </c>
      <c r="K32" s="113"/>
      <c r="L32" s="177"/>
      <c r="M32" s="121">
        <v>42405</v>
      </c>
      <c r="N32" s="117">
        <v>42430</v>
      </c>
      <c r="O32" s="113"/>
      <c r="P32" s="177"/>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row>
    <row r="33" spans="1:56" ht="30" customHeight="1">
      <c r="A33" s="109"/>
      <c r="B33" s="93"/>
      <c r="C33" s="92"/>
      <c r="D33" s="119"/>
      <c r="E33" s="121">
        <v>42284</v>
      </c>
      <c r="F33" s="117">
        <v>42310</v>
      </c>
      <c r="G33" s="113"/>
      <c r="H33" s="177"/>
      <c r="I33" s="131">
        <v>42354</v>
      </c>
      <c r="J33" s="117">
        <v>42380</v>
      </c>
      <c r="K33" s="113"/>
      <c r="L33" s="177"/>
      <c r="M33" s="121">
        <v>42405</v>
      </c>
      <c r="N33" s="117">
        <v>42430</v>
      </c>
      <c r="O33" s="113"/>
      <c r="P33" s="177"/>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row>
    <row r="34" spans="1:56" ht="30" customHeight="1" thickBot="1">
      <c r="A34" s="110"/>
      <c r="B34" s="95"/>
      <c r="C34" s="94"/>
      <c r="D34" s="120"/>
      <c r="E34" s="122">
        <v>42284</v>
      </c>
      <c r="F34" s="123">
        <v>42310</v>
      </c>
      <c r="G34" s="114"/>
      <c r="H34" s="178"/>
      <c r="I34" s="132">
        <v>42354</v>
      </c>
      <c r="J34" s="123">
        <v>42380</v>
      </c>
      <c r="K34" s="114"/>
      <c r="L34" s="178"/>
      <c r="M34" s="122">
        <v>42405</v>
      </c>
      <c r="N34" s="123">
        <v>42430</v>
      </c>
      <c r="O34" s="114"/>
      <c r="P34" s="17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row>
    <row r="35" spans="1:56" ht="114.75" customHeight="1" thickBot="1">
      <c r="A35" s="240" t="s">
        <v>91</v>
      </c>
      <c r="B35" s="241"/>
      <c r="C35" s="241"/>
      <c r="D35" s="241"/>
      <c r="E35" s="242"/>
      <c r="F35" s="242"/>
      <c r="G35" s="242"/>
      <c r="H35" s="242"/>
      <c r="I35" s="242"/>
      <c r="J35" s="242"/>
      <c r="K35" s="242"/>
      <c r="L35" s="242"/>
      <c r="M35" s="242"/>
      <c r="N35" s="242"/>
      <c r="O35" s="242"/>
      <c r="P35" s="243"/>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row>
    <row r="36" spans="1:56" ht="30" customHeight="1">
      <c r="A36" s="148"/>
      <c r="B36" s="148"/>
      <c r="C36" s="148"/>
      <c r="D36" s="149"/>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row>
    <row r="37" spans="1:56" ht="30" customHeight="1">
      <c r="A37" s="148"/>
      <c r="B37" s="148"/>
      <c r="C37" s="148"/>
      <c r="D37" s="149"/>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row>
    <row r="38" spans="1:56" ht="30" customHeight="1">
      <c r="A38" s="148"/>
      <c r="B38" s="148"/>
      <c r="C38" s="148"/>
      <c r="D38" s="149"/>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row>
    <row r="39" spans="1:56" ht="30" customHeight="1">
      <c r="A39" s="148"/>
      <c r="B39" s="148"/>
      <c r="C39" s="148"/>
      <c r="D39" s="149"/>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row>
    <row r="40" spans="1:56" ht="30" customHeight="1">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row>
    <row r="41" spans="1:56" ht="30" customHeight="1">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row>
    <row r="42" spans="1:56" ht="30" customHeight="1">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row>
    <row r="43" spans="1:56" ht="30" customHeight="1">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row>
    <row r="44" spans="1:56">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row>
    <row r="45" spans="1:56">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row>
    <row r="46" spans="1:56">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row>
    <row r="47" spans="1:56">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row>
    <row r="48" spans="1:56">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row>
    <row r="49" spans="1:50">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row>
    <row r="50" spans="1:50">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row>
    <row r="51" spans="1:50">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row>
    <row r="52" spans="1:50">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row>
    <row r="53" spans="1:50">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row>
    <row r="54" spans="1:50">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row>
    <row r="55" spans="1:50">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row>
    <row r="56" spans="1:50">
      <c r="A56" s="148"/>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row>
    <row r="57" spans="1:50">
      <c r="A57" s="14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row>
    <row r="58" spans="1:50">
      <c r="A58" s="14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row>
    <row r="59" spans="1:50">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row>
    <row r="60" spans="1:50">
      <c r="A60" s="148"/>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row>
    <row r="61" spans="1:50">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row>
    <row r="62" spans="1:50">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row>
    <row r="63" spans="1:50">
      <c r="A63" s="148"/>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row>
    <row r="64" spans="1:50">
      <c r="A64" s="148"/>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row>
    <row r="65" spans="1:50">
      <c r="A65" s="148"/>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row>
    <row r="66" spans="1:50">
      <c r="A66" s="14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row>
    <row r="67" spans="1:50">
      <c r="A67" s="148"/>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row>
    <row r="68" spans="1:50">
      <c r="A68" s="148"/>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row>
    <row r="69" spans="1:50">
      <c r="A69" s="148"/>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row>
    <row r="70" spans="1:50">
      <c r="A70" s="148"/>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row>
    <row r="71" spans="1:50">
      <c r="A71" s="148"/>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row>
    <row r="72" spans="1:50">
      <c r="A72" s="148"/>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row>
    <row r="73" spans="1:50">
      <c r="A73" s="148"/>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row>
    <row r="74" spans="1:50">
      <c r="A74" s="148"/>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row>
    <row r="75" spans="1:50">
      <c r="A75" s="148"/>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row>
    <row r="76" spans="1:50">
      <c r="A76" s="148"/>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row>
    <row r="77" spans="1:50">
      <c r="A77" s="148"/>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row>
    <row r="78" spans="1:50">
      <c r="A78" s="148"/>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row>
    <row r="79" spans="1:50">
      <c r="A79" s="148"/>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row>
    <row r="80" spans="1:50">
      <c r="A80" s="148"/>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row>
    <row r="81" spans="1:50">
      <c r="A81" s="148"/>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row>
    <row r="82" spans="1:50">
      <c r="A82" s="148"/>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row>
    <row r="83" spans="1:50">
      <c r="A83" s="148"/>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row>
    <row r="84" spans="1:50">
      <c r="A84" s="148"/>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row>
    <row r="85" spans="1:50">
      <c r="A85" s="148"/>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row>
    <row r="86" spans="1:50">
      <c r="A86" s="148"/>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row>
    <row r="87" spans="1:50">
      <c r="A87" s="148"/>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row>
    <row r="88" spans="1:50">
      <c r="A88" s="148"/>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row>
    <row r="89" spans="1:50">
      <c r="A89" s="148"/>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row>
    <row r="90" spans="1:50">
      <c r="A90" s="148"/>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row>
    <row r="91" spans="1:50">
      <c r="A91" s="148"/>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row>
    <row r="92" spans="1:50">
      <c r="A92" s="148"/>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row>
    <row r="93" spans="1:50">
      <c r="A93" s="148"/>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row>
    <row r="94" spans="1:50">
      <c r="A94" s="148"/>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row>
    <row r="95" spans="1:50">
      <c r="A95" s="148"/>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row>
    <row r="96" spans="1:50">
      <c r="A96" s="148"/>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row>
    <row r="97" spans="1:50">
      <c r="A97" s="148"/>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row>
    <row r="98" spans="1:50">
      <c r="A98" s="148"/>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row>
    <row r="99" spans="1:50">
      <c r="A99" s="148"/>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row>
    <row r="100" spans="1:50">
      <c r="A100" s="148"/>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row>
    <row r="101" spans="1:50">
      <c r="A101" s="148"/>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row>
    <row r="102" spans="1:50">
      <c r="A102" s="148"/>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row>
    <row r="103" spans="1:50">
      <c r="A103" s="148"/>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row>
    <row r="104" spans="1:50">
      <c r="A104" s="148"/>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row>
    <row r="105" spans="1:50">
      <c r="A105" s="148"/>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row>
    <row r="106" spans="1:50">
      <c r="A106" s="148"/>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row>
    <row r="107" spans="1:50">
      <c r="A107" s="148"/>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row>
    <row r="108" spans="1:50">
      <c r="A108" s="148"/>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row>
    <row r="109" spans="1:50">
      <c r="A109" s="148"/>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row>
    <row r="110" spans="1:50">
      <c r="A110" s="148"/>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row>
    <row r="111" spans="1:50">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row>
    <row r="112" spans="1:50">
      <c r="A112" s="148"/>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row>
    <row r="113" spans="1:50">
      <c r="A113" s="148"/>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row>
    <row r="114" spans="1:50">
      <c r="A114" s="14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row>
    <row r="115" spans="1:50">
      <c r="A115" s="148"/>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row>
    <row r="116" spans="1:50">
      <c r="A116" s="14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row>
    <row r="117" spans="1:50">
      <c r="A117" s="148"/>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row>
    <row r="118" spans="1:50">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row>
    <row r="119" spans="1:50">
      <c r="A119" s="14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row>
    <row r="120" spans="1:50">
      <c r="A120" s="148"/>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row>
    <row r="121" spans="1:50">
      <c r="A121" s="14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row>
    <row r="122" spans="1:50">
      <c r="A122" s="148"/>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row>
    <row r="123" spans="1:50">
      <c r="A123" s="148"/>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row>
    <row r="124" spans="1:50">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row>
    <row r="125" spans="1:50">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row>
    <row r="126" spans="1:50">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row>
    <row r="127" spans="1:50">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row>
    <row r="128" spans="1:50">
      <c r="A128" s="148"/>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row>
    <row r="129" spans="1:50">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row>
    <row r="130" spans="1:50">
      <c r="A130" s="148"/>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row>
    <row r="131" spans="1:50">
      <c r="A131" s="14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row>
    <row r="132" spans="1:50">
      <c r="A132" s="148"/>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row>
    <row r="133" spans="1:50">
      <c r="A133" s="148"/>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row>
    <row r="134" spans="1:50">
      <c r="A134" s="148"/>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row>
    <row r="135" spans="1:50">
      <c r="A135" s="14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row>
    <row r="136" spans="1:50">
      <c r="A136" s="148"/>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row>
    <row r="137" spans="1:50">
      <c r="A137" s="148"/>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row>
    <row r="138" spans="1:50">
      <c r="A138" s="148"/>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row>
    <row r="139" spans="1:50">
      <c r="A139" s="148"/>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row>
    <row r="140" spans="1:50">
      <c r="A140" s="148"/>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row>
    <row r="141" spans="1:50">
      <c r="A141" s="148"/>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row>
    <row r="142" spans="1:50">
      <c r="A142" s="148"/>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row>
    <row r="143" spans="1:50">
      <c r="A143" s="148"/>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row>
    <row r="144" spans="1:50">
      <c r="A144" s="148"/>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row>
    <row r="145" spans="1:50">
      <c r="A145" s="148"/>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row>
    <row r="146" spans="1:50">
      <c r="A146" s="148"/>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row>
    <row r="147" spans="1:50">
      <c r="A147" s="148"/>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row>
    <row r="148" spans="1:50">
      <c r="A148" s="148"/>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row>
    <row r="149" spans="1:50">
      <c r="A149" s="148"/>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row>
    <row r="150" spans="1:50">
      <c r="A150" s="148"/>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row>
    <row r="151" spans="1:50">
      <c r="A151" s="148"/>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row>
    <row r="152" spans="1:50">
      <c r="A152" s="148"/>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row>
    <row r="153" spans="1:50">
      <c r="A153" s="148"/>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row>
    <row r="154" spans="1:50">
      <c r="A154" s="148"/>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row>
    <row r="155" spans="1:50">
      <c r="A155" s="148"/>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row>
    <row r="156" spans="1:50">
      <c r="A156" s="148"/>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row>
    <row r="157" spans="1:50">
      <c r="A157" s="148"/>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row>
    <row r="158" spans="1:50">
      <c r="A158" s="148"/>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row>
    <row r="159" spans="1:50">
      <c r="A159" s="148"/>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row>
    <row r="160" spans="1:50">
      <c r="A160" s="148"/>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row>
    <row r="161" spans="1:50">
      <c r="A161" s="148"/>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row>
    <row r="162" spans="1:50">
      <c r="A162" s="148"/>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row>
    <row r="163" spans="1:50">
      <c r="A163" s="148"/>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row>
    <row r="164" spans="1:50">
      <c r="A164" s="148"/>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row>
    <row r="165" spans="1:50">
      <c r="A165" s="148"/>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c r="AH165" s="148"/>
      <c r="AI165" s="148"/>
      <c r="AJ165" s="148"/>
      <c r="AK165" s="148"/>
      <c r="AL165" s="148"/>
      <c r="AM165" s="148"/>
      <c r="AN165" s="148"/>
      <c r="AO165" s="148"/>
      <c r="AP165" s="148"/>
      <c r="AQ165" s="148"/>
      <c r="AR165" s="148"/>
      <c r="AS165" s="148"/>
      <c r="AT165" s="148"/>
      <c r="AU165" s="148"/>
      <c r="AV165" s="148"/>
      <c r="AW165" s="148"/>
      <c r="AX165" s="148"/>
    </row>
    <row r="166" spans="1:50">
      <c r="A166" s="148"/>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c r="AH166" s="148"/>
      <c r="AI166" s="148"/>
      <c r="AJ166" s="148"/>
      <c r="AK166" s="148"/>
      <c r="AL166" s="148"/>
      <c r="AM166" s="148"/>
      <c r="AN166" s="148"/>
      <c r="AO166" s="148"/>
      <c r="AP166" s="148"/>
      <c r="AQ166" s="148"/>
      <c r="AR166" s="148"/>
      <c r="AS166" s="148"/>
      <c r="AT166" s="148"/>
      <c r="AU166" s="148"/>
      <c r="AV166" s="148"/>
      <c r="AW166" s="148"/>
      <c r="AX166" s="148"/>
    </row>
    <row r="167" spans="1:50">
      <c r="A167" s="148"/>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c r="AH167" s="148"/>
      <c r="AI167" s="148"/>
      <c r="AJ167" s="148"/>
      <c r="AK167" s="148"/>
      <c r="AL167" s="148"/>
      <c r="AM167" s="148"/>
      <c r="AN167" s="148"/>
      <c r="AO167" s="148"/>
      <c r="AP167" s="148"/>
      <c r="AQ167" s="148"/>
      <c r="AR167" s="148"/>
      <c r="AS167" s="148"/>
      <c r="AT167" s="148"/>
      <c r="AU167" s="148"/>
      <c r="AV167" s="148"/>
      <c r="AW167" s="148"/>
      <c r="AX167" s="148"/>
    </row>
    <row r="168" spans="1:50">
      <c r="A168" s="148"/>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c r="AH168" s="148"/>
      <c r="AI168" s="148"/>
      <c r="AJ168" s="148"/>
      <c r="AK168" s="148"/>
      <c r="AL168" s="148"/>
      <c r="AM168" s="148"/>
      <c r="AN168" s="148"/>
      <c r="AO168" s="148"/>
      <c r="AP168" s="148"/>
      <c r="AQ168" s="148"/>
      <c r="AR168" s="148"/>
      <c r="AS168" s="148"/>
      <c r="AT168" s="148"/>
      <c r="AU168" s="148"/>
      <c r="AV168" s="148"/>
      <c r="AW168" s="148"/>
      <c r="AX168" s="148"/>
    </row>
    <row r="169" spans="1:50">
      <c r="A169" s="148"/>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148"/>
      <c r="AH169" s="148"/>
      <c r="AI169" s="148"/>
      <c r="AJ169" s="148"/>
      <c r="AK169" s="148"/>
      <c r="AL169" s="148"/>
      <c r="AM169" s="148"/>
      <c r="AN169" s="148"/>
      <c r="AO169" s="148"/>
      <c r="AP169" s="148"/>
      <c r="AQ169" s="148"/>
      <c r="AR169" s="148"/>
      <c r="AS169" s="148"/>
      <c r="AT169" s="148"/>
      <c r="AU169" s="148"/>
      <c r="AV169" s="148"/>
      <c r="AW169" s="148"/>
      <c r="AX169" s="148"/>
    </row>
    <row r="170" spans="1:50">
      <c r="A170" s="148"/>
      <c r="B170" s="148"/>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c r="AH170" s="148"/>
      <c r="AI170" s="148"/>
      <c r="AJ170" s="148"/>
      <c r="AK170" s="148"/>
      <c r="AL170" s="148"/>
      <c r="AM170" s="148"/>
      <c r="AN170" s="148"/>
      <c r="AO170" s="148"/>
      <c r="AP170" s="148"/>
      <c r="AQ170" s="148"/>
      <c r="AR170" s="148"/>
      <c r="AS170" s="148"/>
      <c r="AT170" s="148"/>
      <c r="AU170" s="148"/>
      <c r="AV170" s="148"/>
      <c r="AW170" s="148"/>
      <c r="AX170" s="148"/>
    </row>
    <row r="171" spans="1:50">
      <c r="A171" s="148"/>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148"/>
      <c r="AH171" s="148"/>
      <c r="AI171" s="148"/>
      <c r="AJ171" s="148"/>
      <c r="AK171" s="148"/>
      <c r="AL171" s="148"/>
      <c r="AM171" s="148"/>
      <c r="AN171" s="148"/>
      <c r="AO171" s="148"/>
      <c r="AP171" s="148"/>
      <c r="AQ171" s="148"/>
      <c r="AR171" s="148"/>
      <c r="AS171" s="148"/>
      <c r="AT171" s="148"/>
      <c r="AU171" s="148"/>
      <c r="AV171" s="148"/>
      <c r="AW171" s="148"/>
      <c r="AX171" s="148"/>
    </row>
    <row r="172" spans="1:50">
      <c r="A172" s="148"/>
      <c r="B172" s="148"/>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c r="AH172" s="148"/>
      <c r="AI172" s="148"/>
      <c r="AJ172" s="148"/>
      <c r="AK172" s="148"/>
      <c r="AL172" s="148"/>
      <c r="AM172" s="148"/>
      <c r="AN172" s="148"/>
      <c r="AO172" s="148"/>
      <c r="AP172" s="148"/>
      <c r="AQ172" s="148"/>
      <c r="AR172" s="148"/>
      <c r="AS172" s="148"/>
      <c r="AT172" s="148"/>
      <c r="AU172" s="148"/>
      <c r="AV172" s="148"/>
      <c r="AW172" s="148"/>
      <c r="AX172" s="148"/>
    </row>
    <row r="173" spans="1:50">
      <c r="A173" s="148"/>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8"/>
      <c r="AM173" s="148"/>
      <c r="AN173" s="148"/>
      <c r="AO173" s="148"/>
      <c r="AP173" s="148"/>
      <c r="AQ173" s="148"/>
      <c r="AR173" s="148"/>
      <c r="AS173" s="148"/>
      <c r="AT173" s="148"/>
      <c r="AU173" s="148"/>
      <c r="AV173" s="148"/>
      <c r="AW173" s="148"/>
      <c r="AX173" s="148"/>
    </row>
    <row r="174" spans="1:50">
      <c r="A174" s="148"/>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c r="AL174" s="148"/>
      <c r="AM174" s="148"/>
      <c r="AN174" s="148"/>
      <c r="AO174" s="148"/>
      <c r="AP174" s="148"/>
      <c r="AQ174" s="148"/>
      <c r="AR174" s="148"/>
      <c r="AS174" s="148"/>
      <c r="AT174" s="148"/>
      <c r="AU174" s="148"/>
      <c r="AV174" s="148"/>
      <c r="AW174" s="148"/>
      <c r="AX174" s="148"/>
    </row>
    <row r="175" spans="1:50">
      <c r="A175" s="148"/>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row>
    <row r="176" spans="1:50">
      <c r="A176" s="148"/>
      <c r="B176" s="148"/>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8"/>
      <c r="AT176" s="148"/>
      <c r="AU176" s="148"/>
      <c r="AV176" s="148"/>
      <c r="AW176" s="148"/>
      <c r="AX176" s="148"/>
    </row>
    <row r="177" spans="1:50">
      <c r="A177" s="148"/>
      <c r="B177" s="148"/>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148"/>
      <c r="AN177" s="148"/>
      <c r="AO177" s="148"/>
      <c r="AP177" s="148"/>
      <c r="AQ177" s="148"/>
      <c r="AR177" s="148"/>
      <c r="AS177" s="148"/>
      <c r="AT177" s="148"/>
      <c r="AU177" s="148"/>
      <c r="AV177" s="148"/>
      <c r="AW177" s="148"/>
      <c r="AX177" s="148"/>
    </row>
    <row r="178" spans="1:50">
      <c r="A178" s="148"/>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row>
    <row r="179" spans="1:50">
      <c r="A179" s="148"/>
      <c r="B179" s="148"/>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row>
    <row r="180" spans="1:50">
      <c r="A180" s="148"/>
      <c r="B180" s="148"/>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148"/>
      <c r="AL180" s="148"/>
      <c r="AM180" s="148"/>
      <c r="AN180" s="148"/>
      <c r="AO180" s="148"/>
      <c r="AP180" s="148"/>
      <c r="AQ180" s="148"/>
      <c r="AR180" s="148"/>
      <c r="AS180" s="148"/>
      <c r="AT180" s="148"/>
      <c r="AU180" s="148"/>
      <c r="AV180" s="148"/>
      <c r="AW180" s="148"/>
      <c r="AX180" s="148"/>
    </row>
    <row r="181" spans="1:50">
      <c r="A181" s="148"/>
      <c r="B181" s="148"/>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c r="AE181" s="148"/>
      <c r="AF181" s="148"/>
      <c r="AG181" s="148"/>
      <c r="AH181" s="148"/>
      <c r="AI181" s="148"/>
      <c r="AJ181" s="148"/>
      <c r="AK181" s="148"/>
      <c r="AL181" s="148"/>
      <c r="AM181" s="148"/>
      <c r="AN181" s="148"/>
      <c r="AO181" s="148"/>
      <c r="AP181" s="148"/>
      <c r="AQ181" s="148"/>
      <c r="AR181" s="148"/>
      <c r="AS181" s="148"/>
      <c r="AT181" s="148"/>
      <c r="AU181" s="148"/>
      <c r="AV181" s="148"/>
      <c r="AW181" s="148"/>
      <c r="AX181" s="148"/>
    </row>
    <row r="182" spans="1:50">
      <c r="A182" s="148"/>
      <c r="B182" s="148"/>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c r="AA182" s="148"/>
      <c r="AB182" s="148"/>
      <c r="AC182" s="148"/>
      <c r="AD182" s="148"/>
      <c r="AE182" s="148"/>
      <c r="AF182" s="148"/>
      <c r="AG182" s="148"/>
      <c r="AH182" s="148"/>
      <c r="AI182" s="148"/>
      <c r="AJ182" s="148"/>
      <c r="AK182" s="148"/>
      <c r="AL182" s="148"/>
      <c r="AM182" s="148"/>
      <c r="AN182" s="148"/>
      <c r="AO182" s="148"/>
      <c r="AP182" s="148"/>
      <c r="AQ182" s="148"/>
      <c r="AR182" s="148"/>
      <c r="AS182" s="148"/>
      <c r="AT182" s="148"/>
      <c r="AU182" s="148"/>
      <c r="AV182" s="148"/>
      <c r="AW182" s="148"/>
      <c r="AX182" s="148"/>
    </row>
    <row r="183" spans="1:50">
      <c r="A183" s="148"/>
      <c r="B183" s="148"/>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row>
    <row r="184" spans="1:50">
      <c r="A184" s="148"/>
      <c r="B184" s="148"/>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row>
    <row r="185" spans="1:50">
      <c r="A185" s="148"/>
      <c r="B185" s="148"/>
      <c r="C185" s="148"/>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row>
    <row r="186" spans="1:50">
      <c r="A186" s="148"/>
      <c r="B186" s="148"/>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row>
    <row r="187" spans="1:50">
      <c r="A187" s="148"/>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c r="AL187" s="148"/>
      <c r="AM187" s="148"/>
      <c r="AN187" s="148"/>
      <c r="AO187" s="148"/>
      <c r="AP187" s="148"/>
      <c r="AQ187" s="148"/>
      <c r="AR187" s="148"/>
      <c r="AS187" s="148"/>
      <c r="AT187" s="148"/>
      <c r="AU187" s="148"/>
      <c r="AV187" s="148"/>
      <c r="AW187" s="148"/>
      <c r="AX187" s="148"/>
    </row>
    <row r="188" spans="1:50">
      <c r="A188" s="148"/>
      <c r="B188" s="148"/>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148"/>
      <c r="AI188" s="148"/>
      <c r="AJ188" s="148"/>
      <c r="AK188" s="148"/>
      <c r="AL188" s="148"/>
      <c r="AM188" s="148"/>
      <c r="AN188" s="148"/>
      <c r="AO188" s="148"/>
      <c r="AP188" s="148"/>
      <c r="AQ188" s="148"/>
      <c r="AR188" s="148"/>
      <c r="AS188" s="148"/>
      <c r="AT188" s="148"/>
      <c r="AU188" s="148"/>
      <c r="AV188" s="148"/>
      <c r="AW188" s="148"/>
      <c r="AX188" s="148"/>
    </row>
    <row r="189" spans="1:50">
      <c r="A189" s="148"/>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c r="AG189" s="148"/>
      <c r="AH189" s="148"/>
      <c r="AI189" s="148"/>
      <c r="AJ189" s="148"/>
      <c r="AK189" s="148"/>
      <c r="AL189" s="148"/>
      <c r="AM189" s="148"/>
      <c r="AN189" s="148"/>
      <c r="AO189" s="148"/>
      <c r="AP189" s="148"/>
      <c r="AQ189" s="148"/>
      <c r="AR189" s="148"/>
      <c r="AS189" s="148"/>
      <c r="AT189" s="148"/>
      <c r="AU189" s="148"/>
      <c r="AV189" s="148"/>
      <c r="AW189" s="148"/>
      <c r="AX189" s="148"/>
    </row>
    <row r="190" spans="1:50">
      <c r="A190" s="148"/>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c r="AG190" s="148"/>
      <c r="AH190" s="148"/>
      <c r="AI190" s="148"/>
      <c r="AJ190" s="148"/>
      <c r="AK190" s="148"/>
      <c r="AL190" s="148"/>
      <c r="AM190" s="148"/>
      <c r="AN190" s="148"/>
      <c r="AO190" s="148"/>
      <c r="AP190" s="148"/>
      <c r="AQ190" s="148"/>
      <c r="AR190" s="148"/>
      <c r="AS190" s="148"/>
      <c r="AT190" s="148"/>
      <c r="AU190" s="148"/>
      <c r="AV190" s="148"/>
      <c r="AW190" s="148"/>
      <c r="AX190" s="148"/>
    </row>
    <row r="191" spans="1:50">
      <c r="A191" s="148"/>
      <c r="B191" s="148"/>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148"/>
      <c r="AI191" s="148"/>
      <c r="AJ191" s="148"/>
      <c r="AK191" s="148"/>
      <c r="AL191" s="148"/>
      <c r="AM191" s="148"/>
      <c r="AN191" s="148"/>
      <c r="AO191" s="148"/>
      <c r="AP191" s="148"/>
      <c r="AQ191" s="148"/>
      <c r="AR191" s="148"/>
      <c r="AS191" s="148"/>
      <c r="AT191" s="148"/>
      <c r="AU191" s="148"/>
      <c r="AV191" s="148"/>
      <c r="AW191" s="148"/>
      <c r="AX191" s="148"/>
    </row>
    <row r="192" spans="1:50">
      <c r="A192" s="148"/>
      <c r="B192" s="148"/>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48"/>
      <c r="AK192" s="148"/>
      <c r="AL192" s="148"/>
      <c r="AM192" s="148"/>
      <c r="AN192" s="148"/>
      <c r="AO192" s="148"/>
      <c r="AP192" s="148"/>
      <c r="AQ192" s="148"/>
      <c r="AR192" s="148"/>
      <c r="AS192" s="148"/>
      <c r="AT192" s="148"/>
      <c r="AU192" s="148"/>
      <c r="AV192" s="148"/>
      <c r="AW192" s="148"/>
      <c r="AX192" s="148"/>
    </row>
    <row r="193" spans="1:50">
      <c r="A193" s="148"/>
      <c r="B193" s="148"/>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row>
    <row r="194" spans="1:50">
      <c r="A194" s="148"/>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row>
    <row r="195" spans="1:50">
      <c r="A195" s="148"/>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row>
    <row r="196" spans="1:50">
      <c r="A196" s="148"/>
      <c r="B196" s="148"/>
      <c r="C196" s="148"/>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8"/>
      <c r="AD196" s="148"/>
      <c r="AE196" s="148"/>
      <c r="AF196" s="148"/>
      <c r="AG196" s="148"/>
      <c r="AH196" s="148"/>
      <c r="AI196" s="148"/>
      <c r="AJ196" s="148"/>
      <c r="AK196" s="148"/>
      <c r="AL196" s="148"/>
      <c r="AM196" s="148"/>
      <c r="AN196" s="148"/>
      <c r="AO196" s="148"/>
      <c r="AP196" s="148"/>
      <c r="AQ196" s="148"/>
      <c r="AR196" s="148"/>
      <c r="AS196" s="148"/>
      <c r="AT196" s="148"/>
      <c r="AU196" s="148"/>
      <c r="AV196" s="148"/>
      <c r="AW196" s="148"/>
      <c r="AX196" s="148"/>
    </row>
    <row r="197" spans="1:50">
      <c r="A197" s="148"/>
      <c r="B197" s="148"/>
      <c r="C197" s="148"/>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c r="AG197" s="148"/>
      <c r="AH197" s="148"/>
      <c r="AI197" s="148"/>
      <c r="AJ197" s="148"/>
      <c r="AK197" s="148"/>
      <c r="AL197" s="148"/>
      <c r="AM197" s="148"/>
      <c r="AN197" s="148"/>
      <c r="AO197" s="148"/>
      <c r="AP197" s="148"/>
      <c r="AQ197" s="148"/>
      <c r="AR197" s="148"/>
      <c r="AS197" s="148"/>
      <c r="AT197" s="148"/>
      <c r="AU197" s="148"/>
      <c r="AV197" s="148"/>
      <c r="AW197" s="148"/>
      <c r="AX197" s="148"/>
    </row>
    <row r="198" spans="1:50">
      <c r="A198" s="148"/>
      <c r="B198" s="148"/>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148"/>
      <c r="AF198" s="148"/>
      <c r="AG198" s="148"/>
      <c r="AH198" s="148"/>
      <c r="AI198" s="148"/>
      <c r="AJ198" s="148"/>
      <c r="AK198" s="148"/>
      <c r="AL198" s="148"/>
      <c r="AM198" s="148"/>
      <c r="AN198" s="148"/>
      <c r="AO198" s="148"/>
      <c r="AP198" s="148"/>
      <c r="AQ198" s="148"/>
      <c r="AR198" s="148"/>
      <c r="AS198" s="148"/>
      <c r="AT198" s="148"/>
      <c r="AU198" s="148"/>
      <c r="AV198" s="148"/>
      <c r="AW198" s="148"/>
      <c r="AX198" s="148"/>
    </row>
    <row r="199" spans="1:50">
      <c r="A199" s="148"/>
      <c r="B199" s="148"/>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c r="AG199" s="148"/>
      <c r="AH199" s="148"/>
      <c r="AI199" s="148"/>
      <c r="AJ199" s="148"/>
      <c r="AK199" s="148"/>
      <c r="AL199" s="148"/>
      <c r="AM199" s="148"/>
      <c r="AN199" s="148"/>
      <c r="AO199" s="148"/>
      <c r="AP199" s="148"/>
      <c r="AQ199" s="148"/>
      <c r="AR199" s="148"/>
      <c r="AS199" s="148"/>
      <c r="AT199" s="148"/>
      <c r="AU199" s="148"/>
      <c r="AV199" s="148"/>
      <c r="AW199" s="148"/>
      <c r="AX199" s="148"/>
    </row>
    <row r="200" spans="1:50">
      <c r="A200" s="148"/>
      <c r="B200" s="148"/>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8"/>
      <c r="AD200" s="148"/>
      <c r="AE200" s="148"/>
      <c r="AF200" s="148"/>
      <c r="AG200" s="148"/>
      <c r="AH200" s="148"/>
      <c r="AI200" s="148"/>
      <c r="AJ200" s="148"/>
      <c r="AK200" s="148"/>
      <c r="AL200" s="148"/>
      <c r="AM200" s="148"/>
      <c r="AN200" s="148"/>
      <c r="AO200" s="148"/>
      <c r="AP200" s="148"/>
      <c r="AQ200" s="148"/>
      <c r="AR200" s="148"/>
      <c r="AS200" s="148"/>
      <c r="AT200" s="148"/>
      <c r="AU200" s="148"/>
      <c r="AV200" s="148"/>
      <c r="AW200" s="148"/>
      <c r="AX200" s="148"/>
    </row>
    <row r="201" spans="1:50">
      <c r="A201" s="148"/>
      <c r="B201" s="148"/>
      <c r="C201" s="148"/>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c r="AA201" s="148"/>
      <c r="AB201" s="148"/>
      <c r="AC201" s="148"/>
      <c r="AD201" s="148"/>
      <c r="AE201" s="148"/>
      <c r="AF201" s="148"/>
      <c r="AG201" s="148"/>
      <c r="AH201" s="148"/>
      <c r="AI201" s="148"/>
      <c r="AJ201" s="148"/>
      <c r="AK201" s="148"/>
      <c r="AL201" s="148"/>
      <c r="AM201" s="148"/>
      <c r="AN201" s="148"/>
      <c r="AO201" s="148"/>
      <c r="AP201" s="148"/>
      <c r="AQ201" s="148"/>
      <c r="AR201" s="148"/>
      <c r="AS201" s="148"/>
      <c r="AT201" s="148"/>
      <c r="AU201" s="148"/>
      <c r="AV201" s="148"/>
      <c r="AW201" s="148"/>
      <c r="AX201" s="148"/>
    </row>
    <row r="202" spans="1:50">
      <c r="A202" s="148"/>
      <c r="B202" s="148"/>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8"/>
      <c r="AD202" s="148"/>
      <c r="AE202" s="148"/>
      <c r="AF202" s="148"/>
      <c r="AG202" s="148"/>
      <c r="AH202" s="148"/>
      <c r="AI202" s="148"/>
      <c r="AJ202" s="148"/>
      <c r="AK202" s="148"/>
      <c r="AL202" s="148"/>
      <c r="AM202" s="148"/>
      <c r="AN202" s="148"/>
      <c r="AO202" s="148"/>
      <c r="AP202" s="148"/>
      <c r="AQ202" s="148"/>
      <c r="AR202" s="148"/>
      <c r="AS202" s="148"/>
      <c r="AT202" s="148"/>
      <c r="AU202" s="148"/>
      <c r="AV202" s="148"/>
      <c r="AW202" s="148"/>
      <c r="AX202" s="148"/>
    </row>
    <row r="203" spans="1:50">
      <c r="A203" s="148"/>
      <c r="B203" s="148"/>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c r="AG203" s="148"/>
      <c r="AH203" s="148"/>
      <c r="AI203" s="148"/>
      <c r="AJ203" s="148"/>
      <c r="AK203" s="148"/>
      <c r="AL203" s="148"/>
      <c r="AM203" s="148"/>
      <c r="AN203" s="148"/>
      <c r="AO203" s="148"/>
      <c r="AP203" s="148"/>
      <c r="AQ203" s="148"/>
      <c r="AR203" s="148"/>
      <c r="AS203" s="148"/>
      <c r="AT203" s="148"/>
      <c r="AU203" s="148"/>
      <c r="AV203" s="148"/>
      <c r="AW203" s="148"/>
      <c r="AX203" s="148"/>
    </row>
    <row r="204" spans="1:50">
      <c r="A204" s="148"/>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c r="AG204" s="148"/>
      <c r="AH204" s="148"/>
      <c r="AI204" s="148"/>
      <c r="AJ204" s="148"/>
      <c r="AK204" s="148"/>
      <c r="AL204" s="148"/>
      <c r="AM204" s="148"/>
      <c r="AN204" s="148"/>
      <c r="AO204" s="148"/>
      <c r="AP204" s="148"/>
      <c r="AQ204" s="148"/>
      <c r="AR204" s="148"/>
      <c r="AS204" s="148"/>
      <c r="AT204" s="148"/>
      <c r="AU204" s="148"/>
      <c r="AV204" s="148"/>
      <c r="AW204" s="148"/>
      <c r="AX204" s="148"/>
    </row>
    <row r="205" spans="1:50">
      <c r="A205" s="148"/>
      <c r="B205" s="148"/>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c r="AG205" s="148"/>
      <c r="AH205" s="148"/>
      <c r="AI205" s="148"/>
      <c r="AJ205" s="148"/>
      <c r="AK205" s="148"/>
      <c r="AL205" s="148"/>
      <c r="AM205" s="148"/>
      <c r="AN205" s="148"/>
      <c r="AO205" s="148"/>
      <c r="AP205" s="148"/>
      <c r="AQ205" s="148"/>
      <c r="AR205" s="148"/>
      <c r="AS205" s="148"/>
      <c r="AT205" s="148"/>
      <c r="AU205" s="148"/>
      <c r="AV205" s="148"/>
      <c r="AW205" s="148"/>
      <c r="AX205" s="148"/>
    </row>
    <row r="206" spans="1:50">
      <c r="A206" s="148"/>
      <c r="B206" s="148"/>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c r="AG206" s="148"/>
      <c r="AH206" s="148"/>
      <c r="AI206" s="148"/>
      <c r="AJ206" s="148"/>
      <c r="AK206" s="148"/>
      <c r="AL206" s="148"/>
      <c r="AM206" s="148"/>
      <c r="AN206" s="148"/>
      <c r="AO206" s="148"/>
      <c r="AP206" s="148"/>
      <c r="AQ206" s="148"/>
      <c r="AR206" s="148"/>
      <c r="AS206" s="148"/>
      <c r="AT206" s="148"/>
      <c r="AU206" s="148"/>
      <c r="AV206" s="148"/>
      <c r="AW206" s="148"/>
      <c r="AX206" s="148"/>
    </row>
    <row r="207" spans="1:50">
      <c r="A207" s="148"/>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148"/>
      <c r="AL207" s="148"/>
      <c r="AM207" s="148"/>
      <c r="AN207" s="148"/>
      <c r="AO207" s="148"/>
      <c r="AP207" s="148"/>
      <c r="AQ207" s="148"/>
      <c r="AR207" s="148"/>
      <c r="AS207" s="148"/>
      <c r="AT207" s="148"/>
      <c r="AU207" s="148"/>
      <c r="AV207" s="148"/>
      <c r="AW207" s="148"/>
      <c r="AX207" s="148"/>
    </row>
    <row r="208" spans="1:50">
      <c r="A208" s="148"/>
      <c r="B208" s="148"/>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c r="AG208" s="148"/>
      <c r="AH208" s="148"/>
      <c r="AI208" s="148"/>
      <c r="AJ208" s="148"/>
      <c r="AK208" s="148"/>
      <c r="AL208" s="148"/>
      <c r="AM208" s="148"/>
      <c r="AN208" s="148"/>
      <c r="AO208" s="148"/>
      <c r="AP208" s="148"/>
      <c r="AQ208" s="148"/>
      <c r="AR208" s="148"/>
      <c r="AS208" s="148"/>
      <c r="AT208" s="148"/>
      <c r="AU208" s="148"/>
      <c r="AV208" s="148"/>
      <c r="AW208" s="148"/>
      <c r="AX208" s="148"/>
    </row>
    <row r="209" spans="1:50">
      <c r="A209" s="148"/>
      <c r="B209" s="148"/>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c r="AM209" s="148"/>
      <c r="AN209" s="148"/>
      <c r="AO209" s="148"/>
      <c r="AP209" s="148"/>
      <c r="AQ209" s="148"/>
      <c r="AR209" s="148"/>
      <c r="AS209" s="148"/>
      <c r="AT209" s="148"/>
      <c r="AU209" s="148"/>
      <c r="AV209" s="148"/>
      <c r="AW209" s="148"/>
      <c r="AX209" s="148"/>
    </row>
    <row r="210" spans="1:50">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c r="AM210" s="148"/>
      <c r="AN210" s="148"/>
      <c r="AO210" s="148"/>
      <c r="AP210" s="148"/>
      <c r="AQ210" s="148"/>
      <c r="AR210" s="148"/>
      <c r="AS210" s="148"/>
      <c r="AT210" s="148"/>
      <c r="AU210" s="148"/>
      <c r="AV210" s="148"/>
      <c r="AW210" s="148"/>
      <c r="AX210" s="148"/>
    </row>
    <row r="211" spans="1:50">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c r="AM211" s="148"/>
      <c r="AN211" s="148"/>
      <c r="AO211" s="148"/>
      <c r="AP211" s="148"/>
      <c r="AQ211" s="148"/>
      <c r="AR211" s="148"/>
      <c r="AS211" s="148"/>
      <c r="AT211" s="148"/>
      <c r="AU211" s="148"/>
      <c r="AV211" s="148"/>
      <c r="AW211" s="148"/>
      <c r="AX211" s="148"/>
    </row>
    <row r="212" spans="1:50">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c r="AM212" s="148"/>
      <c r="AN212" s="148"/>
      <c r="AO212" s="148"/>
      <c r="AP212" s="148"/>
      <c r="AQ212" s="148"/>
      <c r="AR212" s="148"/>
      <c r="AS212" s="148"/>
      <c r="AT212" s="148"/>
      <c r="AU212" s="148"/>
      <c r="AV212" s="148"/>
      <c r="AW212" s="148"/>
      <c r="AX212" s="148"/>
    </row>
    <row r="213" spans="1:50">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c r="AM213" s="148"/>
      <c r="AN213" s="148"/>
      <c r="AO213" s="148"/>
      <c r="AP213" s="148"/>
      <c r="AQ213" s="148"/>
      <c r="AR213" s="148"/>
      <c r="AS213" s="148"/>
      <c r="AT213" s="148"/>
      <c r="AU213" s="148"/>
      <c r="AV213" s="148"/>
      <c r="AW213" s="148"/>
      <c r="AX213" s="148"/>
    </row>
    <row r="214" spans="1:50">
      <c r="A214" s="148"/>
      <c r="B214" s="148"/>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c r="AG214" s="148"/>
      <c r="AH214" s="148"/>
      <c r="AI214" s="148"/>
      <c r="AJ214" s="148"/>
      <c r="AK214" s="148"/>
      <c r="AL214" s="148"/>
      <c r="AM214" s="148"/>
      <c r="AN214" s="148"/>
      <c r="AO214" s="148"/>
      <c r="AP214" s="148"/>
      <c r="AQ214" s="148"/>
      <c r="AR214" s="148"/>
      <c r="AS214" s="148"/>
      <c r="AT214" s="148"/>
      <c r="AU214" s="148"/>
      <c r="AV214" s="148"/>
      <c r="AW214" s="148"/>
      <c r="AX214" s="148"/>
    </row>
    <row r="215" spans="1:50">
      <c r="A215" s="148"/>
      <c r="B215" s="148"/>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c r="AG215" s="148"/>
      <c r="AH215" s="148"/>
      <c r="AI215" s="148"/>
      <c r="AJ215" s="148"/>
      <c r="AK215" s="148"/>
      <c r="AL215" s="148"/>
      <c r="AM215" s="148"/>
      <c r="AN215" s="148"/>
      <c r="AO215" s="148"/>
      <c r="AP215" s="148"/>
      <c r="AQ215" s="148"/>
      <c r="AR215" s="148"/>
      <c r="AS215" s="148"/>
      <c r="AT215" s="148"/>
      <c r="AU215" s="148"/>
      <c r="AV215" s="148"/>
      <c r="AW215" s="148"/>
      <c r="AX215" s="148"/>
    </row>
    <row r="216" spans="1:50">
      <c r="A216" s="148"/>
      <c r="B216" s="148"/>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c r="AG216" s="148"/>
      <c r="AH216" s="148"/>
      <c r="AI216" s="148"/>
      <c r="AJ216" s="148"/>
      <c r="AK216" s="148"/>
      <c r="AL216" s="148"/>
      <c r="AM216" s="148"/>
      <c r="AN216" s="148"/>
      <c r="AO216" s="148"/>
      <c r="AP216" s="148"/>
      <c r="AQ216" s="148"/>
      <c r="AR216" s="148"/>
      <c r="AS216" s="148"/>
      <c r="AT216" s="148"/>
      <c r="AU216" s="148"/>
      <c r="AV216" s="148"/>
      <c r="AW216" s="148"/>
      <c r="AX216" s="148"/>
    </row>
    <row r="217" spans="1:50">
      <c r="A217" s="148"/>
      <c r="B217" s="148"/>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c r="AG217" s="148"/>
      <c r="AH217" s="148"/>
      <c r="AI217" s="148"/>
      <c r="AJ217" s="148"/>
      <c r="AK217" s="148"/>
      <c r="AL217" s="148"/>
      <c r="AM217" s="148"/>
      <c r="AN217" s="148"/>
      <c r="AO217" s="148"/>
      <c r="AP217" s="148"/>
      <c r="AQ217" s="148"/>
      <c r="AR217" s="148"/>
      <c r="AS217" s="148"/>
      <c r="AT217" s="148"/>
      <c r="AU217" s="148"/>
      <c r="AV217" s="148"/>
      <c r="AW217" s="148"/>
      <c r="AX217" s="148"/>
    </row>
    <row r="218" spans="1:50">
      <c r="A218" s="148"/>
      <c r="B218" s="148"/>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c r="AG218" s="148"/>
      <c r="AH218" s="148"/>
      <c r="AI218" s="148"/>
      <c r="AJ218" s="148"/>
      <c r="AK218" s="148"/>
      <c r="AL218" s="148"/>
      <c r="AM218" s="148"/>
      <c r="AN218" s="148"/>
      <c r="AO218" s="148"/>
      <c r="AP218" s="148"/>
      <c r="AQ218" s="148"/>
      <c r="AR218" s="148"/>
      <c r="AS218" s="148"/>
      <c r="AT218" s="148"/>
      <c r="AU218" s="148"/>
      <c r="AV218" s="148"/>
      <c r="AW218" s="148"/>
      <c r="AX218" s="148"/>
    </row>
    <row r="219" spans="1:50">
      <c r="A219" s="148"/>
      <c r="B219" s="148"/>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c r="AG219" s="148"/>
      <c r="AH219" s="148"/>
      <c r="AI219" s="148"/>
      <c r="AJ219" s="148"/>
      <c r="AK219" s="148"/>
      <c r="AL219" s="148"/>
      <c r="AM219" s="148"/>
      <c r="AN219" s="148"/>
      <c r="AO219" s="148"/>
      <c r="AP219" s="148"/>
      <c r="AQ219" s="148"/>
      <c r="AR219" s="148"/>
      <c r="AS219" s="148"/>
      <c r="AT219" s="148"/>
      <c r="AU219" s="148"/>
      <c r="AV219" s="148"/>
      <c r="AW219" s="148"/>
      <c r="AX219" s="148"/>
    </row>
    <row r="220" spans="1:50">
      <c r="A220" s="148"/>
      <c r="B220" s="148"/>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48"/>
      <c r="AK220" s="148"/>
      <c r="AL220" s="148"/>
      <c r="AM220" s="148"/>
      <c r="AN220" s="148"/>
      <c r="AO220" s="148"/>
      <c r="AP220" s="148"/>
      <c r="AQ220" s="148"/>
      <c r="AR220" s="148"/>
      <c r="AS220" s="148"/>
      <c r="AT220" s="148"/>
      <c r="AU220" s="148"/>
      <c r="AV220" s="148"/>
      <c r="AW220" s="148"/>
      <c r="AX220" s="148"/>
    </row>
    <row r="221" spans="1:50">
      <c r="A221" s="148"/>
      <c r="B221" s="148"/>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c r="AG221" s="148"/>
      <c r="AH221" s="148"/>
      <c r="AI221" s="148"/>
      <c r="AJ221" s="148"/>
      <c r="AK221" s="148"/>
      <c r="AL221" s="148"/>
      <c r="AM221" s="148"/>
      <c r="AN221" s="148"/>
      <c r="AO221" s="148"/>
      <c r="AP221" s="148"/>
      <c r="AQ221" s="148"/>
      <c r="AR221" s="148"/>
      <c r="AS221" s="148"/>
      <c r="AT221" s="148"/>
      <c r="AU221" s="148"/>
      <c r="AV221" s="148"/>
      <c r="AW221" s="148"/>
      <c r="AX221" s="148"/>
    </row>
    <row r="222" spans="1:50">
      <c r="A222" s="148"/>
      <c r="B222" s="148"/>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c r="AG222" s="148"/>
      <c r="AH222" s="148"/>
      <c r="AI222" s="148"/>
      <c r="AJ222" s="148"/>
      <c r="AK222" s="148"/>
      <c r="AL222" s="148"/>
      <c r="AM222" s="148"/>
      <c r="AN222" s="148"/>
      <c r="AO222" s="148"/>
      <c r="AP222" s="148"/>
      <c r="AQ222" s="148"/>
      <c r="AR222" s="148"/>
      <c r="AS222" s="148"/>
      <c r="AT222" s="148"/>
      <c r="AU222" s="148"/>
      <c r="AV222" s="148"/>
      <c r="AW222" s="148"/>
      <c r="AX222" s="148"/>
    </row>
    <row r="223" spans="1:50">
      <c r="A223" s="148"/>
      <c r="B223" s="148"/>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c r="AG223" s="148"/>
      <c r="AH223" s="148"/>
      <c r="AI223" s="148"/>
      <c r="AJ223" s="148"/>
      <c r="AK223" s="148"/>
      <c r="AL223" s="148"/>
      <c r="AM223" s="148"/>
      <c r="AN223" s="148"/>
      <c r="AO223" s="148"/>
      <c r="AP223" s="148"/>
      <c r="AQ223" s="148"/>
      <c r="AR223" s="148"/>
      <c r="AS223" s="148"/>
      <c r="AT223" s="148"/>
      <c r="AU223" s="148"/>
      <c r="AV223" s="148"/>
      <c r="AW223" s="148"/>
      <c r="AX223" s="148"/>
    </row>
    <row r="224" spans="1:50">
      <c r="A224" s="148"/>
      <c r="B224" s="148"/>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E224" s="148"/>
      <c r="AF224" s="148"/>
      <c r="AG224" s="148"/>
      <c r="AH224" s="148"/>
      <c r="AI224" s="148"/>
      <c r="AJ224" s="148"/>
      <c r="AK224" s="148"/>
      <c r="AL224" s="148"/>
      <c r="AM224" s="148"/>
      <c r="AN224" s="148"/>
      <c r="AO224" s="148"/>
      <c r="AP224" s="148"/>
      <c r="AQ224" s="148"/>
      <c r="AR224" s="148"/>
      <c r="AS224" s="148"/>
      <c r="AT224" s="148"/>
      <c r="AU224" s="148"/>
      <c r="AV224" s="148"/>
      <c r="AW224" s="148"/>
      <c r="AX224" s="148"/>
    </row>
    <row r="225" spans="1:50">
      <c r="A225" s="148"/>
      <c r="B225" s="148"/>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c r="AE225" s="148"/>
      <c r="AF225" s="148"/>
      <c r="AG225" s="148"/>
      <c r="AH225" s="148"/>
      <c r="AI225" s="148"/>
      <c r="AJ225" s="148"/>
      <c r="AK225" s="148"/>
      <c r="AL225" s="148"/>
      <c r="AM225" s="148"/>
      <c r="AN225" s="148"/>
      <c r="AO225" s="148"/>
      <c r="AP225" s="148"/>
      <c r="AQ225" s="148"/>
      <c r="AR225" s="148"/>
      <c r="AS225" s="148"/>
      <c r="AT225" s="148"/>
      <c r="AU225" s="148"/>
      <c r="AV225" s="148"/>
      <c r="AW225" s="148"/>
      <c r="AX225" s="148"/>
    </row>
    <row r="226" spans="1:50">
      <c r="A226" s="148"/>
      <c r="B226" s="148"/>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c r="Y226" s="148"/>
      <c r="Z226" s="148"/>
      <c r="AA226" s="148"/>
      <c r="AB226" s="148"/>
      <c r="AC226" s="148"/>
      <c r="AD226" s="148"/>
      <c r="AE226" s="148"/>
      <c r="AF226" s="148"/>
      <c r="AG226" s="148"/>
      <c r="AH226" s="148"/>
      <c r="AI226" s="148"/>
      <c r="AJ226" s="148"/>
      <c r="AK226" s="148"/>
      <c r="AL226" s="148"/>
      <c r="AM226" s="148"/>
      <c r="AN226" s="148"/>
      <c r="AO226" s="148"/>
      <c r="AP226" s="148"/>
      <c r="AQ226" s="148"/>
      <c r="AR226" s="148"/>
      <c r="AS226" s="148"/>
      <c r="AT226" s="148"/>
      <c r="AU226" s="148"/>
      <c r="AV226" s="148"/>
      <c r="AW226" s="148"/>
      <c r="AX226" s="148"/>
    </row>
    <row r="227" spans="1:50">
      <c r="A227" s="148"/>
      <c r="B227" s="148"/>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c r="AG227" s="148"/>
      <c r="AH227" s="148"/>
      <c r="AI227" s="148"/>
      <c r="AJ227" s="148"/>
      <c r="AK227" s="148"/>
      <c r="AL227" s="148"/>
      <c r="AM227" s="148"/>
      <c r="AN227" s="148"/>
      <c r="AO227" s="148"/>
      <c r="AP227" s="148"/>
      <c r="AQ227" s="148"/>
      <c r="AR227" s="148"/>
      <c r="AS227" s="148"/>
      <c r="AT227" s="148"/>
      <c r="AU227" s="148"/>
      <c r="AV227" s="148"/>
      <c r="AW227" s="148"/>
      <c r="AX227" s="148"/>
    </row>
    <row r="228" spans="1:50">
      <c r="A228" s="148"/>
      <c r="B228" s="148"/>
      <c r="C228" s="148"/>
      <c r="D228" s="148"/>
      <c r="E228" s="148"/>
      <c r="F228" s="148"/>
      <c r="G228" s="148"/>
      <c r="H228" s="148"/>
      <c r="I228" s="148"/>
      <c r="J228" s="148"/>
      <c r="K228" s="148"/>
      <c r="L228" s="148"/>
      <c r="M228" s="148"/>
      <c r="N228" s="148"/>
      <c r="O228" s="148"/>
      <c r="P228" s="148"/>
      <c r="Q228" s="148"/>
      <c r="R228" s="148"/>
      <c r="S228" s="148"/>
      <c r="T228" s="148"/>
      <c r="U228" s="148"/>
      <c r="V228" s="148"/>
      <c r="W228" s="148"/>
      <c r="X228" s="148"/>
      <c r="Y228" s="148"/>
      <c r="Z228" s="148"/>
      <c r="AA228" s="148"/>
      <c r="AB228" s="148"/>
      <c r="AC228" s="148"/>
      <c r="AD228" s="148"/>
      <c r="AE228" s="148"/>
      <c r="AF228" s="148"/>
      <c r="AG228" s="148"/>
      <c r="AH228" s="148"/>
      <c r="AI228" s="148"/>
      <c r="AJ228" s="148"/>
      <c r="AK228" s="148"/>
      <c r="AL228" s="148"/>
      <c r="AM228" s="148"/>
      <c r="AN228" s="148"/>
      <c r="AO228" s="148"/>
      <c r="AP228" s="148"/>
      <c r="AQ228" s="148"/>
      <c r="AR228" s="148"/>
      <c r="AS228" s="148"/>
      <c r="AT228" s="148"/>
      <c r="AU228" s="148"/>
      <c r="AV228" s="148"/>
      <c r="AW228" s="148"/>
      <c r="AX228" s="148"/>
    </row>
    <row r="229" spans="1:50">
      <c r="A229" s="148"/>
      <c r="B229" s="148"/>
      <c r="C229" s="148"/>
      <c r="D229" s="148"/>
      <c r="E229" s="148"/>
      <c r="F229" s="148"/>
      <c r="G229" s="148"/>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148"/>
      <c r="AE229" s="148"/>
      <c r="AF229" s="148"/>
      <c r="AG229" s="148"/>
      <c r="AH229" s="148"/>
      <c r="AI229" s="148"/>
      <c r="AJ229" s="148"/>
      <c r="AK229" s="148"/>
      <c r="AL229" s="148"/>
      <c r="AM229" s="148"/>
      <c r="AN229" s="148"/>
      <c r="AO229" s="148"/>
      <c r="AP229" s="148"/>
      <c r="AQ229" s="148"/>
      <c r="AR229" s="148"/>
      <c r="AS229" s="148"/>
      <c r="AT229" s="148"/>
      <c r="AU229" s="148"/>
      <c r="AV229" s="148"/>
      <c r="AW229" s="148"/>
      <c r="AX229" s="148"/>
    </row>
    <row r="230" spans="1:50">
      <c r="A230" s="148"/>
      <c r="B230" s="148"/>
      <c r="C230" s="148"/>
      <c r="D230" s="148"/>
      <c r="E230" s="148"/>
      <c r="F230" s="148"/>
      <c r="G230" s="148"/>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row>
    <row r="231" spans="1:50">
      <c r="A231" s="148"/>
      <c r="B231" s="148"/>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8"/>
      <c r="AC231" s="148"/>
      <c r="AD231" s="148"/>
      <c r="AE231" s="148"/>
      <c r="AF231" s="148"/>
      <c r="AG231" s="148"/>
      <c r="AH231" s="148"/>
      <c r="AI231" s="148"/>
      <c r="AJ231" s="148"/>
      <c r="AK231" s="148"/>
      <c r="AL231" s="148"/>
      <c r="AM231" s="148"/>
      <c r="AN231" s="148"/>
      <c r="AO231" s="148"/>
      <c r="AP231" s="148"/>
      <c r="AQ231" s="148"/>
      <c r="AR231" s="148"/>
      <c r="AS231" s="148"/>
      <c r="AT231" s="148"/>
      <c r="AU231" s="148"/>
      <c r="AV231" s="148"/>
      <c r="AW231" s="148"/>
      <c r="AX231" s="148"/>
    </row>
    <row r="232" spans="1:50">
      <c r="A232" s="148"/>
      <c r="B232" s="148"/>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c r="AG232" s="148"/>
      <c r="AH232" s="148"/>
      <c r="AI232" s="148"/>
      <c r="AJ232" s="148"/>
      <c r="AK232" s="148"/>
      <c r="AL232" s="148"/>
      <c r="AM232" s="148"/>
      <c r="AN232" s="148"/>
      <c r="AO232" s="148"/>
      <c r="AP232" s="148"/>
      <c r="AQ232" s="148"/>
      <c r="AR232" s="148"/>
      <c r="AS232" s="148"/>
      <c r="AT232" s="148"/>
      <c r="AU232" s="148"/>
      <c r="AV232" s="148"/>
      <c r="AW232" s="148"/>
      <c r="AX232" s="148"/>
    </row>
    <row r="233" spans="1:50">
      <c r="A233" s="148"/>
      <c r="B233" s="148"/>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c r="AG233" s="148"/>
      <c r="AH233" s="148"/>
      <c r="AI233" s="148"/>
      <c r="AJ233" s="148"/>
      <c r="AK233" s="148"/>
      <c r="AL233" s="148"/>
      <c r="AM233" s="148"/>
      <c r="AN233" s="148"/>
      <c r="AO233" s="148"/>
      <c r="AP233" s="148"/>
      <c r="AQ233" s="148"/>
      <c r="AR233" s="148"/>
      <c r="AS233" s="148"/>
      <c r="AT233" s="148"/>
      <c r="AU233" s="148"/>
      <c r="AV233" s="148"/>
      <c r="AW233" s="148"/>
      <c r="AX233" s="148"/>
    </row>
    <row r="234" spans="1:50">
      <c r="A234" s="148"/>
      <c r="B234" s="148"/>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c r="AG234" s="148"/>
      <c r="AH234" s="148"/>
      <c r="AI234" s="148"/>
      <c r="AJ234" s="148"/>
      <c r="AK234" s="148"/>
      <c r="AL234" s="148"/>
      <c r="AM234" s="148"/>
      <c r="AN234" s="148"/>
      <c r="AO234" s="148"/>
      <c r="AP234" s="148"/>
      <c r="AQ234" s="148"/>
      <c r="AR234" s="148"/>
      <c r="AS234" s="148"/>
      <c r="AT234" s="148"/>
      <c r="AU234" s="148"/>
      <c r="AV234" s="148"/>
      <c r="AW234" s="148"/>
      <c r="AX234" s="148"/>
    </row>
    <row r="235" spans="1:50">
      <c r="A235" s="148"/>
      <c r="B235" s="148"/>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48"/>
      <c r="AK235" s="148"/>
      <c r="AL235" s="148"/>
      <c r="AM235" s="148"/>
      <c r="AN235" s="148"/>
      <c r="AO235" s="148"/>
      <c r="AP235" s="148"/>
      <c r="AQ235" s="148"/>
      <c r="AR235" s="148"/>
      <c r="AS235" s="148"/>
      <c r="AT235" s="148"/>
      <c r="AU235" s="148"/>
      <c r="AV235" s="148"/>
      <c r="AW235" s="148"/>
      <c r="AX235" s="148"/>
    </row>
    <row r="236" spans="1:50">
      <c r="A236" s="148"/>
      <c r="B236" s="148"/>
      <c r="C236" s="148"/>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E236" s="148"/>
      <c r="AF236" s="148"/>
      <c r="AG236" s="148"/>
      <c r="AH236" s="148"/>
      <c r="AI236" s="148"/>
      <c r="AJ236" s="148"/>
      <c r="AK236" s="148"/>
      <c r="AL236" s="148"/>
      <c r="AM236" s="148"/>
      <c r="AN236" s="148"/>
      <c r="AO236" s="148"/>
      <c r="AP236" s="148"/>
      <c r="AQ236" s="148"/>
      <c r="AR236" s="148"/>
      <c r="AS236" s="148"/>
      <c r="AT236" s="148"/>
      <c r="AU236" s="148"/>
      <c r="AV236" s="148"/>
      <c r="AW236" s="148"/>
      <c r="AX236" s="148"/>
    </row>
    <row r="237" spans="1:50">
      <c r="A237" s="148"/>
      <c r="B237" s="148"/>
      <c r="C237" s="148"/>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E237" s="148"/>
      <c r="AF237" s="148"/>
      <c r="AG237" s="148"/>
      <c r="AH237" s="148"/>
      <c r="AI237" s="148"/>
      <c r="AJ237" s="148"/>
      <c r="AK237" s="148"/>
      <c r="AL237" s="148"/>
      <c r="AM237" s="148"/>
      <c r="AN237" s="148"/>
      <c r="AO237" s="148"/>
      <c r="AP237" s="148"/>
      <c r="AQ237" s="148"/>
      <c r="AR237" s="148"/>
      <c r="AS237" s="148"/>
      <c r="AT237" s="148"/>
      <c r="AU237" s="148"/>
      <c r="AV237" s="148"/>
      <c r="AW237" s="148"/>
      <c r="AX237" s="148"/>
    </row>
    <row r="238" spans="1:50">
      <c r="A238" s="148"/>
      <c r="B238" s="148"/>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c r="AG238" s="148"/>
      <c r="AH238" s="148"/>
      <c r="AI238" s="148"/>
      <c r="AJ238" s="148"/>
      <c r="AK238" s="148"/>
      <c r="AL238" s="148"/>
      <c r="AM238" s="148"/>
      <c r="AN238" s="148"/>
      <c r="AO238" s="148"/>
      <c r="AP238" s="148"/>
      <c r="AQ238" s="148"/>
      <c r="AR238" s="148"/>
      <c r="AS238" s="148"/>
      <c r="AT238" s="148"/>
      <c r="AU238" s="148"/>
      <c r="AV238" s="148"/>
      <c r="AW238" s="148"/>
      <c r="AX238" s="148"/>
    </row>
    <row r="239" spans="1:50">
      <c r="A239" s="148"/>
      <c r="B239" s="148"/>
      <c r="C239" s="148"/>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c r="AG239" s="148"/>
      <c r="AH239" s="148"/>
      <c r="AI239" s="148"/>
      <c r="AJ239" s="148"/>
      <c r="AK239" s="148"/>
      <c r="AL239" s="148"/>
      <c r="AM239" s="148"/>
      <c r="AN239" s="148"/>
      <c r="AO239" s="148"/>
      <c r="AP239" s="148"/>
      <c r="AQ239" s="148"/>
      <c r="AR239" s="148"/>
      <c r="AS239" s="148"/>
      <c r="AT239" s="148"/>
      <c r="AU239" s="148"/>
      <c r="AV239" s="148"/>
      <c r="AW239" s="148"/>
      <c r="AX239" s="148"/>
    </row>
    <row r="240" spans="1:50">
      <c r="A240" s="148"/>
      <c r="B240" s="148"/>
      <c r="C240" s="148"/>
      <c r="D240" s="148"/>
      <c r="E240" s="148"/>
      <c r="F240" s="148"/>
      <c r="G240" s="148"/>
      <c r="H240" s="148"/>
      <c r="I240" s="148"/>
      <c r="J240" s="148"/>
      <c r="K240" s="148"/>
      <c r="L240" s="148"/>
      <c r="M240" s="148"/>
      <c r="N240" s="148"/>
      <c r="O240" s="148"/>
      <c r="P240" s="148"/>
      <c r="Q240" s="148"/>
      <c r="R240" s="148"/>
      <c r="S240" s="148"/>
      <c r="T240" s="148"/>
      <c r="U240" s="148"/>
      <c r="V240" s="148"/>
      <c r="W240" s="148"/>
      <c r="X240" s="148"/>
      <c r="Y240" s="148"/>
      <c r="Z240" s="148"/>
      <c r="AA240" s="148"/>
      <c r="AB240" s="148"/>
      <c r="AC240" s="148"/>
      <c r="AD240" s="148"/>
      <c r="AE240" s="148"/>
      <c r="AF240" s="148"/>
      <c r="AG240" s="148"/>
      <c r="AH240" s="148"/>
      <c r="AI240" s="148"/>
      <c r="AJ240" s="148"/>
      <c r="AK240" s="148"/>
      <c r="AL240" s="148"/>
      <c r="AM240" s="148"/>
      <c r="AN240" s="148"/>
      <c r="AO240" s="148"/>
      <c r="AP240" s="148"/>
      <c r="AQ240" s="148"/>
      <c r="AR240" s="148"/>
      <c r="AS240" s="148"/>
      <c r="AT240" s="148"/>
      <c r="AU240" s="148"/>
      <c r="AV240" s="148"/>
      <c r="AW240" s="148"/>
      <c r="AX240" s="148"/>
    </row>
    <row r="241" spans="1:50">
      <c r="A241" s="148"/>
      <c r="B241" s="148"/>
      <c r="C241" s="148"/>
      <c r="D241" s="148"/>
      <c r="E241" s="148"/>
      <c r="F241" s="148"/>
      <c r="G241" s="148"/>
      <c r="H241" s="148"/>
      <c r="I241" s="148"/>
      <c r="J241" s="148"/>
      <c r="K241" s="148"/>
      <c r="L241" s="148"/>
      <c r="M241" s="148"/>
      <c r="N241" s="148"/>
      <c r="O241" s="148"/>
      <c r="P241" s="148"/>
      <c r="Q241" s="148"/>
      <c r="R241" s="148"/>
      <c r="S241" s="148"/>
      <c r="T241" s="148"/>
      <c r="U241" s="148"/>
      <c r="V241" s="148"/>
      <c r="W241" s="148"/>
      <c r="X241" s="148"/>
      <c r="Y241" s="148"/>
      <c r="Z241" s="148"/>
      <c r="AA241" s="148"/>
      <c r="AB241" s="148"/>
      <c r="AC241" s="148"/>
      <c r="AD241" s="148"/>
      <c r="AE241" s="148"/>
      <c r="AF241" s="148"/>
      <c r="AG241" s="148"/>
      <c r="AH241" s="148"/>
      <c r="AI241" s="148"/>
      <c r="AJ241" s="148"/>
      <c r="AK241" s="148"/>
      <c r="AL241" s="148"/>
      <c r="AM241" s="148"/>
      <c r="AN241" s="148"/>
      <c r="AO241" s="148"/>
      <c r="AP241" s="148"/>
      <c r="AQ241" s="148"/>
      <c r="AR241" s="148"/>
      <c r="AS241" s="148"/>
      <c r="AT241" s="148"/>
      <c r="AU241" s="148"/>
      <c r="AV241" s="148"/>
      <c r="AW241" s="148"/>
      <c r="AX241" s="148"/>
    </row>
    <row r="242" spans="1:50">
      <c r="A242" s="148"/>
      <c r="B242" s="148"/>
      <c r="C242" s="148"/>
      <c r="D242" s="148"/>
      <c r="E242" s="148"/>
      <c r="F242" s="148"/>
      <c r="G242" s="148"/>
      <c r="H242" s="148"/>
      <c r="I242" s="148"/>
      <c r="J242" s="148"/>
      <c r="K242" s="148"/>
      <c r="L242" s="148"/>
      <c r="M242" s="148"/>
      <c r="N242" s="148"/>
      <c r="O242" s="148"/>
      <c r="P242" s="148"/>
      <c r="Q242" s="148"/>
      <c r="R242" s="148"/>
      <c r="S242" s="148"/>
      <c r="T242" s="148"/>
      <c r="U242" s="148"/>
      <c r="V242" s="148"/>
      <c r="W242" s="148"/>
      <c r="X242" s="148"/>
      <c r="Y242" s="148"/>
      <c r="Z242" s="148"/>
      <c r="AA242" s="148"/>
      <c r="AB242" s="148"/>
      <c r="AC242" s="148"/>
      <c r="AD242" s="148"/>
      <c r="AE242" s="148"/>
      <c r="AF242" s="148"/>
      <c r="AG242" s="148"/>
      <c r="AH242" s="148"/>
      <c r="AI242" s="148"/>
      <c r="AJ242" s="148"/>
      <c r="AK242" s="148"/>
      <c r="AL242" s="148"/>
      <c r="AM242" s="148"/>
      <c r="AN242" s="148"/>
      <c r="AO242" s="148"/>
      <c r="AP242" s="148"/>
      <c r="AQ242" s="148"/>
      <c r="AR242" s="148"/>
      <c r="AS242" s="148"/>
      <c r="AT242" s="148"/>
      <c r="AU242" s="148"/>
      <c r="AV242" s="148"/>
      <c r="AW242" s="148"/>
      <c r="AX242" s="148"/>
    </row>
    <row r="243" spans="1:50">
      <c r="A243" s="148"/>
      <c r="B243" s="148"/>
      <c r="C243" s="148"/>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c r="AG243" s="148"/>
      <c r="AH243" s="148"/>
      <c r="AI243" s="148"/>
      <c r="AJ243" s="148"/>
      <c r="AK243" s="148"/>
      <c r="AL243" s="148"/>
      <c r="AM243" s="148"/>
      <c r="AN243" s="148"/>
      <c r="AO243" s="148"/>
      <c r="AP243" s="148"/>
      <c r="AQ243" s="148"/>
      <c r="AR243" s="148"/>
      <c r="AS243" s="148"/>
      <c r="AT243" s="148"/>
      <c r="AU243" s="148"/>
      <c r="AV243" s="148"/>
      <c r="AW243" s="148"/>
      <c r="AX243" s="148"/>
    </row>
    <row r="244" spans="1:50">
      <c r="A244" s="148"/>
      <c r="B244" s="148"/>
      <c r="C244" s="148"/>
      <c r="D244" s="148"/>
      <c r="E244" s="148"/>
      <c r="F244" s="148"/>
      <c r="G244" s="148"/>
      <c r="H244" s="148"/>
      <c r="I244" s="148"/>
      <c r="J244" s="148"/>
      <c r="K244" s="148"/>
      <c r="L244" s="148"/>
      <c r="M244" s="148"/>
      <c r="N244" s="148"/>
      <c r="O244" s="148"/>
      <c r="P244" s="148"/>
      <c r="Q244" s="148"/>
      <c r="R244" s="148"/>
      <c r="S244" s="148"/>
      <c r="T244" s="148"/>
      <c r="U244" s="148"/>
      <c r="V244" s="148"/>
      <c r="W244" s="148"/>
      <c r="X244" s="148"/>
      <c r="Y244" s="148"/>
      <c r="Z244" s="148"/>
      <c r="AA244" s="148"/>
      <c r="AB244" s="148"/>
      <c r="AC244" s="148"/>
      <c r="AD244" s="148"/>
      <c r="AE244" s="148"/>
      <c r="AF244" s="148"/>
      <c r="AG244" s="148"/>
      <c r="AH244" s="148"/>
      <c r="AI244" s="148"/>
      <c r="AJ244" s="148"/>
      <c r="AK244" s="148"/>
      <c r="AL244" s="148"/>
      <c r="AM244" s="148"/>
      <c r="AN244" s="148"/>
      <c r="AO244" s="148"/>
      <c r="AP244" s="148"/>
      <c r="AQ244" s="148"/>
      <c r="AR244" s="148"/>
      <c r="AS244" s="148"/>
      <c r="AT244" s="148"/>
      <c r="AU244" s="148"/>
      <c r="AV244" s="148"/>
      <c r="AW244" s="148"/>
      <c r="AX244" s="148"/>
    </row>
    <row r="245" spans="1:50">
      <c r="A245" s="148"/>
      <c r="B245" s="148"/>
      <c r="C245" s="148"/>
      <c r="D245" s="148"/>
      <c r="E245" s="148"/>
      <c r="F245" s="148"/>
      <c r="G245" s="148"/>
      <c r="H245" s="148"/>
      <c r="I245" s="148"/>
      <c r="J245" s="148"/>
      <c r="K245" s="148"/>
      <c r="L245" s="148"/>
      <c r="M245" s="148"/>
      <c r="N245" s="148"/>
      <c r="O245" s="148"/>
      <c r="P245" s="148"/>
      <c r="Q245" s="148"/>
      <c r="R245" s="148"/>
      <c r="S245" s="148"/>
      <c r="T245" s="148"/>
      <c r="U245" s="148"/>
      <c r="V245" s="148"/>
      <c r="W245" s="148"/>
      <c r="X245" s="148"/>
      <c r="Y245" s="148"/>
      <c r="Z245" s="148"/>
      <c r="AA245" s="148"/>
      <c r="AB245" s="148"/>
      <c r="AC245" s="148"/>
      <c r="AD245" s="148"/>
      <c r="AE245" s="148"/>
      <c r="AF245" s="148"/>
      <c r="AG245" s="148"/>
      <c r="AH245" s="148"/>
      <c r="AI245" s="148"/>
      <c r="AJ245" s="148"/>
      <c r="AK245" s="148"/>
      <c r="AL245" s="148"/>
      <c r="AM245" s="148"/>
      <c r="AN245" s="148"/>
      <c r="AO245" s="148"/>
      <c r="AP245" s="148"/>
      <c r="AQ245" s="148"/>
      <c r="AR245" s="148"/>
      <c r="AS245" s="148"/>
      <c r="AT245" s="148"/>
      <c r="AU245" s="148"/>
      <c r="AV245" s="148"/>
      <c r="AW245" s="148"/>
      <c r="AX245" s="148"/>
    </row>
    <row r="246" spans="1:50">
      <c r="A246" s="148"/>
      <c r="B246" s="148"/>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8"/>
      <c r="AF246" s="148"/>
      <c r="AG246" s="148"/>
      <c r="AH246" s="148"/>
      <c r="AI246" s="148"/>
      <c r="AJ246" s="148"/>
      <c r="AK246" s="148"/>
      <c r="AL246" s="148"/>
      <c r="AM246" s="148"/>
      <c r="AN246" s="148"/>
      <c r="AO246" s="148"/>
      <c r="AP246" s="148"/>
      <c r="AQ246" s="148"/>
      <c r="AR246" s="148"/>
      <c r="AS246" s="148"/>
      <c r="AT246" s="148"/>
      <c r="AU246" s="148"/>
      <c r="AV246" s="148"/>
      <c r="AW246" s="148"/>
      <c r="AX246" s="148"/>
    </row>
    <row r="247" spans="1:50">
      <c r="A247" s="148"/>
      <c r="B247" s="148"/>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J247" s="148"/>
      <c r="AK247" s="148"/>
      <c r="AL247" s="148"/>
      <c r="AM247" s="148"/>
      <c r="AN247" s="148"/>
      <c r="AO247" s="148"/>
      <c r="AP247" s="148"/>
      <c r="AQ247" s="148"/>
      <c r="AR247" s="148"/>
      <c r="AS247" s="148"/>
      <c r="AT247" s="148"/>
      <c r="AU247" s="148"/>
      <c r="AV247" s="148"/>
      <c r="AW247" s="148"/>
      <c r="AX247" s="148"/>
    </row>
    <row r="248" spans="1:50">
      <c r="A248" s="148"/>
      <c r="B248" s="148"/>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J248" s="148"/>
      <c r="AK248" s="148"/>
      <c r="AL248" s="148"/>
      <c r="AM248" s="148"/>
      <c r="AN248" s="148"/>
      <c r="AO248" s="148"/>
      <c r="AP248" s="148"/>
      <c r="AQ248" s="148"/>
      <c r="AR248" s="148"/>
      <c r="AS248" s="148"/>
      <c r="AT248" s="148"/>
      <c r="AU248" s="148"/>
      <c r="AV248" s="148"/>
      <c r="AW248" s="148"/>
      <c r="AX248" s="148"/>
    </row>
    <row r="249" spans="1:50">
      <c r="A249" s="148"/>
      <c r="B249" s="148"/>
      <c r="C249" s="148"/>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148"/>
      <c r="AK249" s="148"/>
      <c r="AL249" s="148"/>
      <c r="AM249" s="148"/>
      <c r="AN249" s="148"/>
      <c r="AO249" s="148"/>
      <c r="AP249" s="148"/>
      <c r="AQ249" s="148"/>
      <c r="AR249" s="148"/>
      <c r="AS249" s="148"/>
      <c r="AT249" s="148"/>
      <c r="AU249" s="148"/>
      <c r="AV249" s="148"/>
      <c r="AW249" s="148"/>
      <c r="AX249" s="148"/>
    </row>
    <row r="250" spans="1:50">
      <c r="A250" s="148"/>
      <c r="B250" s="148"/>
      <c r="C250" s="148"/>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8"/>
      <c r="AK250" s="148"/>
      <c r="AL250" s="148"/>
      <c r="AM250" s="148"/>
      <c r="AN250" s="148"/>
      <c r="AO250" s="148"/>
      <c r="AP250" s="148"/>
      <c r="AQ250" s="148"/>
      <c r="AR250" s="148"/>
      <c r="AS250" s="148"/>
      <c r="AT250" s="148"/>
      <c r="AU250" s="148"/>
      <c r="AV250" s="148"/>
      <c r="AW250" s="148"/>
      <c r="AX250" s="148"/>
    </row>
    <row r="251" spans="1:50">
      <c r="A251" s="148"/>
      <c r="B251" s="148"/>
      <c r="C251" s="148"/>
      <c r="D251" s="14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148"/>
      <c r="AB251" s="148"/>
      <c r="AC251" s="148"/>
      <c r="AD251" s="148"/>
      <c r="AE251" s="148"/>
      <c r="AF251" s="148"/>
      <c r="AG251" s="148"/>
      <c r="AH251" s="148"/>
      <c r="AI251" s="148"/>
      <c r="AJ251" s="148"/>
      <c r="AK251" s="148"/>
      <c r="AL251" s="148"/>
      <c r="AM251" s="148"/>
      <c r="AN251" s="148"/>
      <c r="AO251" s="148"/>
      <c r="AP251" s="148"/>
      <c r="AQ251" s="148"/>
      <c r="AR251" s="148"/>
      <c r="AS251" s="148"/>
      <c r="AT251" s="148"/>
      <c r="AU251" s="148"/>
      <c r="AV251" s="148"/>
      <c r="AW251" s="148"/>
      <c r="AX251" s="148"/>
    </row>
    <row r="252" spans="1:50">
      <c r="A252" s="148"/>
      <c r="B252" s="148"/>
      <c r="C252" s="148"/>
      <c r="D252" s="148"/>
      <c r="E252" s="148"/>
      <c r="F252" s="148"/>
      <c r="G252" s="148"/>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8"/>
      <c r="AE252" s="148"/>
      <c r="AF252" s="148"/>
      <c r="AG252" s="148"/>
      <c r="AH252" s="148"/>
      <c r="AI252" s="148"/>
      <c r="AJ252" s="148"/>
      <c r="AK252" s="148"/>
      <c r="AL252" s="148"/>
      <c r="AM252" s="148"/>
      <c r="AN252" s="148"/>
      <c r="AO252" s="148"/>
      <c r="AP252" s="148"/>
      <c r="AQ252" s="148"/>
      <c r="AR252" s="148"/>
      <c r="AS252" s="148"/>
      <c r="AT252" s="148"/>
      <c r="AU252" s="148"/>
      <c r="AV252" s="148"/>
      <c r="AW252" s="148"/>
      <c r="AX252" s="148"/>
    </row>
  </sheetData>
  <mergeCells count="12">
    <mergeCell ref="A1:P1"/>
    <mergeCell ref="A35:P35"/>
    <mergeCell ref="E2:H2"/>
    <mergeCell ref="I2:L2"/>
    <mergeCell ref="M2:P2"/>
    <mergeCell ref="E3:F3"/>
    <mergeCell ref="G3:H3"/>
    <mergeCell ref="I3:J3"/>
    <mergeCell ref="K3:L3"/>
    <mergeCell ref="M3:N3"/>
    <mergeCell ref="O3:P3"/>
    <mergeCell ref="A2:D3"/>
  </mergeCells>
  <conditionalFormatting sqref="H5:H34">
    <cfRule type="expression" dxfId="29" priority="30" stopIfTrue="1">
      <formula>"si(g4=oui;vrai)"</formula>
    </cfRule>
  </conditionalFormatting>
  <conditionalFormatting sqref="H5:H34">
    <cfRule type="cellIs" dxfId="28" priority="25" operator="equal">
      <formula>"OUI"</formula>
    </cfRule>
    <cfRule type="cellIs" dxfId="27" priority="26" operator="equal">
      <formula>"OUI"</formula>
    </cfRule>
    <cfRule type="cellIs" dxfId="26" priority="27" operator="equal">
      <formula>"OUI"</formula>
    </cfRule>
    <cfRule type="cellIs" dxfId="25" priority="28" operator="equal">
      <formula>TRUE</formula>
    </cfRule>
    <cfRule type="expression" dxfId="24" priority="29">
      <formula>IF(H5=oui,TRUE)</formula>
    </cfRule>
  </conditionalFormatting>
  <conditionalFormatting sqref="L5:L34">
    <cfRule type="expression" dxfId="23" priority="24" stopIfTrue="1">
      <formula>"si(g4=oui;vrai)"</formula>
    </cfRule>
  </conditionalFormatting>
  <conditionalFormatting sqref="L5:L34">
    <cfRule type="cellIs" dxfId="22" priority="19" operator="equal">
      <formula>"OUI"</formula>
    </cfRule>
    <cfRule type="cellIs" dxfId="21" priority="20" operator="equal">
      <formula>"OUI"</formula>
    </cfRule>
    <cfRule type="cellIs" dxfId="20" priority="21" operator="equal">
      <formula>"OUI"</formula>
    </cfRule>
    <cfRule type="cellIs" dxfId="19" priority="22" operator="equal">
      <formula>TRUE</formula>
    </cfRule>
    <cfRule type="expression" dxfId="18" priority="23">
      <formula>IF(L5=oui,TRUE)</formula>
    </cfRule>
  </conditionalFormatting>
  <conditionalFormatting sqref="P5:P34">
    <cfRule type="expression" dxfId="17" priority="18" stopIfTrue="1">
      <formula>"si(g4=oui;vrai)"</formula>
    </cfRule>
  </conditionalFormatting>
  <conditionalFormatting sqref="P5:P34">
    <cfRule type="cellIs" dxfId="16" priority="13" operator="equal">
      <formula>"OUI"</formula>
    </cfRule>
    <cfRule type="cellIs" dxfId="15" priority="14" operator="equal">
      <formula>"OUI"</formula>
    </cfRule>
    <cfRule type="cellIs" dxfId="14" priority="15" operator="equal">
      <formula>"OUI"</formula>
    </cfRule>
    <cfRule type="cellIs" dxfId="13" priority="16" operator="equal">
      <formula>TRUE</formula>
    </cfRule>
    <cfRule type="expression" dxfId="12" priority="17">
      <formula>IF(P5=oui,TRUE)</formula>
    </cfRule>
  </conditionalFormatting>
  <conditionalFormatting sqref="L5:L34">
    <cfRule type="expression" dxfId="11" priority="12" stopIfTrue="1">
      <formula>"si(g4=oui;vrai)"</formula>
    </cfRule>
  </conditionalFormatting>
  <conditionalFormatting sqref="L5:L34">
    <cfRule type="cellIs" dxfId="10" priority="7" operator="equal">
      <formula>"OUI"</formula>
    </cfRule>
    <cfRule type="cellIs" dxfId="9" priority="8" operator="equal">
      <formula>"OUI"</formula>
    </cfRule>
    <cfRule type="cellIs" dxfId="8" priority="9" operator="equal">
      <formula>"OUI"</formula>
    </cfRule>
    <cfRule type="cellIs" dxfId="7" priority="10" operator="equal">
      <formula>TRUE</formula>
    </cfRule>
    <cfRule type="expression" dxfId="6" priority="11">
      <formula>IF(L5=oui,TRUE)</formula>
    </cfRule>
  </conditionalFormatting>
  <conditionalFormatting sqref="P5:P34">
    <cfRule type="expression" dxfId="5" priority="6" stopIfTrue="1">
      <formula>"si(g4=oui;vrai)"</formula>
    </cfRule>
  </conditionalFormatting>
  <conditionalFormatting sqref="P5:P34">
    <cfRule type="cellIs" dxfId="4" priority="1" operator="equal">
      <formula>"OUI"</formula>
    </cfRule>
    <cfRule type="cellIs" dxfId="3" priority="2" operator="equal">
      <formula>"OUI"</formula>
    </cfRule>
    <cfRule type="cellIs" dxfId="2" priority="3" operator="equal">
      <formula>"OUI"</formula>
    </cfRule>
    <cfRule type="cellIs" dxfId="1" priority="4" operator="equal">
      <formula>TRUE</formula>
    </cfRule>
    <cfRule type="expression" dxfId="0" priority="5">
      <formula>IF(P5=oui,TRUE)</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BR174"/>
  <sheetViews>
    <sheetView tabSelected="1" zoomScale="76" zoomScaleNormal="76" workbookViewId="0">
      <selection activeCell="H25" sqref="H25"/>
    </sheetView>
  </sheetViews>
  <sheetFormatPr baseColWidth="10" defaultRowHeight="15"/>
  <cols>
    <col min="1" max="1" width="11.42578125" style="36"/>
    <col min="2" max="2" width="30.7109375" style="36" customWidth="1"/>
    <col min="3" max="3" width="28" style="36" customWidth="1"/>
    <col min="4" max="4" width="21.140625" style="36" customWidth="1"/>
    <col min="5" max="5" width="20.42578125" style="36" customWidth="1"/>
    <col min="6" max="6" width="11.42578125" style="36"/>
    <col min="7" max="9" width="30.7109375" style="36" customWidth="1"/>
    <col min="10" max="16384" width="11.42578125" style="36"/>
  </cols>
  <sheetData>
    <row r="1" spans="1:70" ht="57.75" customHeight="1" thickBot="1">
      <c r="A1" s="138"/>
      <c r="B1" s="260" t="s">
        <v>114</v>
      </c>
      <c r="C1" s="260"/>
      <c r="D1" s="260"/>
      <c r="E1" s="260"/>
      <c r="F1" s="138"/>
      <c r="G1" s="261" t="s">
        <v>115</v>
      </c>
      <c r="H1" s="261"/>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row>
    <row r="2" spans="1:70" ht="47.25" customHeight="1" thickBot="1">
      <c r="A2" s="138"/>
      <c r="B2" s="207" t="s">
        <v>6</v>
      </c>
      <c r="C2" s="208" t="s">
        <v>113</v>
      </c>
      <c r="D2" s="208" t="s">
        <v>4</v>
      </c>
      <c r="E2" s="209" t="s">
        <v>5</v>
      </c>
      <c r="F2" s="138"/>
      <c r="G2" s="262"/>
      <c r="H2" s="262"/>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row>
    <row r="3" spans="1:70" ht="30" customHeight="1">
      <c r="A3" s="471"/>
      <c r="B3" s="210"/>
      <c r="C3" s="211"/>
      <c r="D3" s="211"/>
      <c r="E3" s="212">
        <v>1</v>
      </c>
      <c r="F3" s="138"/>
      <c r="G3" s="218" t="s">
        <v>9</v>
      </c>
      <c r="H3" s="219" t="s">
        <v>8</v>
      </c>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row>
    <row r="4" spans="1:70" ht="30" customHeight="1">
      <c r="A4" s="471"/>
      <c r="B4" s="213"/>
      <c r="C4" s="206"/>
      <c r="D4" s="206"/>
      <c r="E4" s="214">
        <v>2</v>
      </c>
      <c r="F4" s="138"/>
      <c r="G4" s="222">
        <f>B3</f>
        <v>0</v>
      </c>
      <c r="H4" s="223">
        <f>B4</f>
        <v>0</v>
      </c>
      <c r="I4" s="144"/>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row>
    <row r="5" spans="1:70" ht="30" customHeight="1" thickBot="1">
      <c r="A5" s="471"/>
      <c r="B5" s="213"/>
      <c r="C5" s="206"/>
      <c r="D5" s="206"/>
      <c r="E5" s="214">
        <v>3</v>
      </c>
      <c r="F5" s="138"/>
      <c r="G5" s="222">
        <f>B18</f>
        <v>0</v>
      </c>
      <c r="H5" s="223">
        <f>B17</f>
        <v>0</v>
      </c>
      <c r="I5" s="144"/>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row>
    <row r="6" spans="1:70" ht="30" customHeight="1" thickBot="1">
      <c r="A6" s="471"/>
      <c r="B6" s="213"/>
      <c r="C6" s="206"/>
      <c r="D6" s="206"/>
      <c r="E6" s="214">
        <v>4</v>
      </c>
      <c r="F6" s="138"/>
      <c r="G6" s="224">
        <f>B19</f>
        <v>0</v>
      </c>
      <c r="H6" s="225">
        <f>B20</f>
        <v>0</v>
      </c>
      <c r="I6" s="144"/>
      <c r="J6" s="263" t="s">
        <v>116</v>
      </c>
      <c r="K6" s="264"/>
      <c r="L6" s="264"/>
      <c r="M6" s="265"/>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row>
    <row r="7" spans="1:70" ht="30" customHeight="1" thickBot="1">
      <c r="A7" s="471"/>
      <c r="B7" s="213"/>
      <c r="C7" s="206"/>
      <c r="D7" s="206"/>
      <c r="E7" s="214">
        <v>5</v>
      </c>
      <c r="F7" s="138"/>
      <c r="G7" s="220" t="s">
        <v>10</v>
      </c>
      <c r="H7" s="221" t="s">
        <v>11</v>
      </c>
      <c r="I7" s="138"/>
      <c r="J7" s="266"/>
      <c r="K7" s="267"/>
      <c r="L7" s="267"/>
      <c r="M7" s="26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row>
    <row r="8" spans="1:70" ht="30" customHeight="1">
      <c r="A8" s="471"/>
      <c r="B8" s="213"/>
      <c r="C8" s="206"/>
      <c r="D8" s="206"/>
      <c r="E8" s="214">
        <v>6</v>
      </c>
      <c r="F8" s="138"/>
      <c r="G8" s="226">
        <f>B5</f>
        <v>0</v>
      </c>
      <c r="H8" s="227">
        <f>B6</f>
        <v>0</v>
      </c>
      <c r="I8" s="138"/>
      <c r="J8" s="266"/>
      <c r="K8" s="267"/>
      <c r="L8" s="267"/>
      <c r="M8" s="26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row>
    <row r="9" spans="1:70" ht="30" customHeight="1">
      <c r="A9" s="471"/>
      <c r="B9" s="213"/>
      <c r="C9" s="206"/>
      <c r="D9" s="206"/>
      <c r="E9" s="214">
        <v>7</v>
      </c>
      <c r="F9" s="138"/>
      <c r="G9" s="222">
        <f>B16</f>
        <v>0</v>
      </c>
      <c r="H9" s="223">
        <f>B15</f>
        <v>0</v>
      </c>
      <c r="I9" s="138"/>
      <c r="J9" s="266"/>
      <c r="K9" s="267"/>
      <c r="L9" s="267"/>
      <c r="M9" s="26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row>
    <row r="10" spans="1:70" ht="30" customHeight="1" thickBot="1">
      <c r="A10" s="471"/>
      <c r="B10" s="215"/>
      <c r="C10" s="216"/>
      <c r="D10" s="216"/>
      <c r="E10" s="217">
        <v>8</v>
      </c>
      <c r="F10" s="138"/>
      <c r="G10" s="224">
        <f>B21</f>
        <v>0</v>
      </c>
      <c r="H10" s="225">
        <f>B22</f>
        <v>0</v>
      </c>
      <c r="I10" s="138"/>
      <c r="J10" s="266"/>
      <c r="K10" s="267"/>
      <c r="L10" s="267"/>
      <c r="M10" s="26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row>
    <row r="11" spans="1:70" ht="30" customHeight="1" thickBot="1">
      <c r="A11" s="471"/>
      <c r="B11" s="210"/>
      <c r="C11" s="211"/>
      <c r="D11" s="211"/>
      <c r="E11" s="475">
        <v>9</v>
      </c>
      <c r="F11" s="138"/>
      <c r="G11" s="220" t="s">
        <v>12</v>
      </c>
      <c r="H11" s="221" t="s">
        <v>13</v>
      </c>
      <c r="I11" s="138"/>
      <c r="J11" s="266"/>
      <c r="K11" s="267"/>
      <c r="L11" s="267"/>
      <c r="M11" s="26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row>
    <row r="12" spans="1:70" ht="30" customHeight="1">
      <c r="A12" s="471"/>
      <c r="B12" s="213"/>
      <c r="C12" s="206"/>
      <c r="D12" s="206"/>
      <c r="E12" s="476">
        <v>10</v>
      </c>
      <c r="F12" s="138"/>
      <c r="G12" s="226">
        <f>B7</f>
        <v>0</v>
      </c>
      <c r="H12" s="227">
        <f>B8</f>
        <v>0</v>
      </c>
      <c r="I12" s="138"/>
      <c r="J12" s="266"/>
      <c r="K12" s="267"/>
      <c r="L12" s="267"/>
      <c r="M12" s="26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row>
    <row r="13" spans="1:70" ht="30" customHeight="1" thickBot="1">
      <c r="A13" s="471"/>
      <c r="B13" s="213"/>
      <c r="C13" s="206"/>
      <c r="D13" s="206"/>
      <c r="E13" s="476">
        <v>11</v>
      </c>
      <c r="F13" s="138"/>
      <c r="G13" s="222">
        <f>B14</f>
        <v>0</v>
      </c>
      <c r="H13" s="223">
        <f>B13</f>
        <v>0</v>
      </c>
      <c r="I13" s="138"/>
      <c r="J13" s="269"/>
      <c r="K13" s="270"/>
      <c r="L13" s="270"/>
      <c r="M13" s="271"/>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row>
    <row r="14" spans="1:70" ht="30" customHeight="1" thickBot="1">
      <c r="A14" s="471"/>
      <c r="B14" s="213"/>
      <c r="C14" s="206"/>
      <c r="D14" s="206"/>
      <c r="E14" s="476">
        <v>12</v>
      </c>
      <c r="F14" s="138"/>
      <c r="G14" s="224">
        <f>B23</f>
        <v>0</v>
      </c>
      <c r="H14" s="225">
        <f>B24</f>
        <v>0</v>
      </c>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row>
    <row r="15" spans="1:70" ht="30" customHeight="1" thickBot="1">
      <c r="A15" s="471"/>
      <c r="B15" s="213"/>
      <c r="C15" s="206"/>
      <c r="D15" s="206"/>
      <c r="E15" s="476">
        <v>13</v>
      </c>
      <c r="F15" s="138"/>
      <c r="G15" s="220" t="s">
        <v>14</v>
      </c>
      <c r="H15" s="221" t="s">
        <v>15</v>
      </c>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row>
    <row r="16" spans="1:70" ht="30" customHeight="1">
      <c r="A16" s="471"/>
      <c r="B16" s="213"/>
      <c r="C16" s="206"/>
      <c r="D16" s="206"/>
      <c r="E16" s="476">
        <v>14</v>
      </c>
      <c r="F16" s="138"/>
      <c r="G16" s="226">
        <f>B9</f>
        <v>0</v>
      </c>
      <c r="H16" s="227">
        <f>B10</f>
        <v>0</v>
      </c>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row>
    <row r="17" spans="1:70" ht="30" customHeight="1">
      <c r="A17" s="471"/>
      <c r="B17" s="213"/>
      <c r="C17" s="206"/>
      <c r="D17" s="206"/>
      <c r="E17" s="476">
        <v>15</v>
      </c>
      <c r="F17" s="138"/>
      <c r="G17" s="222">
        <f>B12</f>
        <v>0</v>
      </c>
      <c r="H17" s="223">
        <f>B11</f>
        <v>0</v>
      </c>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row>
    <row r="18" spans="1:70" ht="30" customHeight="1" thickBot="1">
      <c r="A18" s="471"/>
      <c r="B18" s="213"/>
      <c r="C18" s="206"/>
      <c r="D18" s="206"/>
      <c r="E18" s="476">
        <v>16</v>
      </c>
      <c r="F18" s="138"/>
      <c r="G18" s="224">
        <f>B25</f>
        <v>0</v>
      </c>
      <c r="H18" s="225">
        <f>B26</f>
        <v>0</v>
      </c>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row>
    <row r="19" spans="1:70" ht="30" customHeight="1">
      <c r="A19" s="471"/>
      <c r="B19" s="213"/>
      <c r="C19" s="206"/>
      <c r="D19" s="206"/>
      <c r="E19" s="476">
        <v>17</v>
      </c>
      <c r="F19" s="138"/>
      <c r="G19" s="138"/>
      <c r="H19" s="138"/>
      <c r="I19" s="138"/>
      <c r="J19" s="138"/>
      <c r="K19" s="138"/>
      <c r="L19" s="138"/>
      <c r="M19" s="138"/>
      <c r="N19" s="138"/>
      <c r="O19" s="138"/>
      <c r="P19" s="138"/>
      <c r="Q19" s="138"/>
      <c r="R19" s="138"/>
      <c r="S19" s="138"/>
      <c r="T19" s="138"/>
      <c r="U19" s="138"/>
      <c r="V19" s="138"/>
      <c r="W19" s="138"/>
      <c r="X19" s="138"/>
      <c r="Y19" s="138"/>
      <c r="Z19" s="138"/>
    </row>
    <row r="20" spans="1:70" ht="30" customHeight="1">
      <c r="A20" s="471"/>
      <c r="B20" s="213"/>
      <c r="C20" s="206"/>
      <c r="D20" s="206"/>
      <c r="E20" s="476">
        <v>18</v>
      </c>
      <c r="F20" s="138"/>
      <c r="G20" s="138"/>
      <c r="H20" s="138"/>
      <c r="I20" s="138"/>
      <c r="J20" s="138"/>
      <c r="K20" s="138"/>
      <c r="L20" s="138"/>
      <c r="M20" s="138"/>
      <c r="N20" s="138"/>
      <c r="O20" s="138"/>
      <c r="P20" s="138"/>
      <c r="Q20" s="138"/>
      <c r="R20" s="138"/>
      <c r="S20" s="138"/>
      <c r="T20" s="138"/>
      <c r="U20" s="138"/>
      <c r="V20" s="138"/>
      <c r="W20" s="138"/>
      <c r="X20" s="138"/>
      <c r="Y20" s="138"/>
      <c r="Z20" s="138"/>
    </row>
    <row r="21" spans="1:70" ht="30" customHeight="1">
      <c r="A21" s="471"/>
      <c r="B21" s="213"/>
      <c r="C21" s="206"/>
      <c r="D21" s="206"/>
      <c r="E21" s="476">
        <v>19</v>
      </c>
      <c r="F21" s="138"/>
      <c r="G21" s="138"/>
      <c r="H21" s="138"/>
      <c r="I21" s="138"/>
      <c r="J21" s="138"/>
      <c r="K21" s="138"/>
      <c r="L21" s="138"/>
      <c r="M21" s="138"/>
      <c r="N21" s="138"/>
      <c r="O21" s="138"/>
      <c r="P21" s="138"/>
      <c r="Q21" s="138"/>
      <c r="R21" s="138"/>
      <c r="S21" s="138"/>
      <c r="T21" s="138"/>
      <c r="U21" s="138"/>
      <c r="V21" s="138"/>
      <c r="W21" s="138"/>
      <c r="X21" s="138"/>
      <c r="Y21" s="138"/>
      <c r="Z21" s="138"/>
    </row>
    <row r="22" spans="1:70" ht="30" customHeight="1">
      <c r="A22" s="471"/>
      <c r="B22" s="213"/>
      <c r="C22" s="206"/>
      <c r="D22" s="206"/>
      <c r="E22" s="476">
        <v>20</v>
      </c>
      <c r="F22" s="138"/>
      <c r="G22" s="138"/>
      <c r="H22" s="138"/>
      <c r="I22" s="138"/>
      <c r="J22" s="138"/>
      <c r="K22" s="138"/>
      <c r="L22" s="138"/>
      <c r="M22" s="138"/>
      <c r="N22" s="138"/>
      <c r="O22" s="138"/>
      <c r="P22" s="138"/>
      <c r="Q22" s="138"/>
      <c r="R22" s="138"/>
      <c r="S22" s="138"/>
      <c r="T22" s="138"/>
      <c r="U22" s="138"/>
      <c r="V22" s="138"/>
      <c r="W22" s="138"/>
      <c r="X22" s="138"/>
      <c r="Y22" s="138"/>
      <c r="Z22" s="138"/>
    </row>
    <row r="23" spans="1:70" ht="30" customHeight="1">
      <c r="A23" s="471"/>
      <c r="B23" s="213"/>
      <c r="C23" s="206"/>
      <c r="D23" s="206"/>
      <c r="E23" s="476">
        <v>21</v>
      </c>
      <c r="F23" s="138"/>
      <c r="G23" s="138"/>
      <c r="H23" s="138"/>
      <c r="I23" s="138"/>
      <c r="J23" s="138"/>
      <c r="K23" s="138"/>
      <c r="L23" s="138"/>
      <c r="M23" s="138"/>
      <c r="N23" s="138"/>
      <c r="O23" s="138"/>
      <c r="P23" s="138"/>
      <c r="Q23" s="138"/>
      <c r="R23" s="138"/>
      <c r="S23" s="138"/>
      <c r="T23" s="138"/>
      <c r="U23" s="138"/>
      <c r="V23" s="138"/>
      <c r="W23" s="138"/>
      <c r="X23" s="138"/>
      <c r="Y23" s="138"/>
      <c r="Z23" s="138"/>
    </row>
    <row r="24" spans="1:70" ht="30" customHeight="1">
      <c r="A24" s="471"/>
      <c r="B24" s="213"/>
      <c r="C24" s="206"/>
      <c r="D24" s="206"/>
      <c r="E24" s="476">
        <v>22</v>
      </c>
      <c r="F24" s="138"/>
      <c r="G24" s="138"/>
      <c r="H24" s="138"/>
      <c r="I24" s="138"/>
      <c r="J24" s="138"/>
      <c r="K24" s="138"/>
      <c r="L24" s="138"/>
      <c r="M24" s="138"/>
      <c r="N24" s="138"/>
      <c r="O24" s="138"/>
      <c r="P24" s="138"/>
      <c r="Q24" s="138"/>
      <c r="R24" s="138"/>
      <c r="S24" s="138"/>
      <c r="T24" s="138"/>
      <c r="U24" s="138"/>
      <c r="V24" s="138"/>
      <c r="W24" s="138"/>
      <c r="X24" s="138"/>
      <c r="Y24" s="138"/>
      <c r="Z24" s="138"/>
    </row>
    <row r="25" spans="1:70" ht="30" customHeight="1">
      <c r="A25" s="471"/>
      <c r="B25" s="213"/>
      <c r="C25" s="206"/>
      <c r="D25" s="206"/>
      <c r="E25" s="476">
        <v>23</v>
      </c>
      <c r="F25" s="138"/>
      <c r="G25" s="138"/>
      <c r="H25" s="138"/>
      <c r="I25" s="138"/>
      <c r="J25" s="138"/>
      <c r="K25" s="138"/>
      <c r="L25" s="138"/>
      <c r="M25" s="138"/>
      <c r="N25" s="138"/>
      <c r="O25" s="138"/>
      <c r="P25" s="138"/>
      <c r="Q25" s="138"/>
      <c r="R25" s="138"/>
      <c r="S25" s="138"/>
      <c r="T25" s="138"/>
      <c r="U25" s="138"/>
      <c r="V25" s="138"/>
      <c r="W25" s="138"/>
      <c r="X25" s="138"/>
      <c r="Y25" s="138"/>
      <c r="Z25" s="138"/>
    </row>
    <row r="26" spans="1:70" ht="30" customHeight="1" thickBot="1">
      <c r="A26" s="471"/>
      <c r="B26" s="215"/>
      <c r="C26" s="216"/>
      <c r="D26" s="216"/>
      <c r="E26" s="477">
        <v>24</v>
      </c>
      <c r="F26" s="138"/>
      <c r="G26" s="138"/>
      <c r="H26" s="138"/>
      <c r="I26" s="138"/>
      <c r="J26" s="138"/>
      <c r="K26" s="138"/>
      <c r="L26" s="138"/>
      <c r="M26" s="138"/>
      <c r="N26" s="138"/>
      <c r="O26" s="138"/>
      <c r="P26" s="138"/>
      <c r="Q26" s="138"/>
      <c r="R26" s="138"/>
      <c r="S26" s="138"/>
      <c r="T26" s="138"/>
      <c r="U26" s="138"/>
      <c r="V26" s="138"/>
      <c r="W26" s="138"/>
      <c r="X26" s="138"/>
      <c r="Y26" s="138"/>
      <c r="Z26" s="138"/>
    </row>
    <row r="27" spans="1:70">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70">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70">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70">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70">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70">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26">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row>
    <row r="71" spans="1:26">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6">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row>
    <row r="73" spans="1:26">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row>
    <row r="74" spans="1:26">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row>
    <row r="75" spans="1:2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row>
    <row r="76" spans="1:26">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row>
    <row r="77" spans="1:26">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row>
    <row r="78" spans="1:26">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row>
    <row r="79" spans="1:26">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row>
    <row r="80" spans="1:26">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row>
    <row r="81" spans="1:26">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row>
    <row r="82" spans="1:26">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row>
    <row r="83" spans="1:26">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row>
    <row r="84" spans="1:26">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row>
    <row r="85" spans="1:26">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row>
    <row r="86" spans="1:26">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row>
    <row r="87" spans="1:26">
      <c r="A87" s="138"/>
      <c r="F87" s="138"/>
      <c r="G87" s="138"/>
      <c r="H87" s="138"/>
      <c r="I87" s="138"/>
      <c r="J87" s="138"/>
      <c r="K87" s="138"/>
      <c r="L87" s="138"/>
      <c r="M87" s="138"/>
      <c r="N87" s="138"/>
      <c r="O87" s="138"/>
      <c r="P87" s="138"/>
      <c r="Q87" s="138"/>
      <c r="R87" s="138"/>
      <c r="S87" s="138"/>
      <c r="T87" s="138"/>
      <c r="U87" s="138"/>
      <c r="V87" s="138"/>
      <c r="W87" s="138"/>
      <c r="X87" s="138"/>
      <c r="Y87" s="138"/>
      <c r="Z87" s="138"/>
    </row>
    <row r="88" spans="1:26">
      <c r="A88" s="138"/>
      <c r="F88" s="138"/>
      <c r="G88" s="138"/>
      <c r="H88" s="138"/>
      <c r="I88" s="138"/>
      <c r="J88" s="138"/>
      <c r="K88" s="138"/>
      <c r="L88" s="138"/>
      <c r="M88" s="138"/>
      <c r="N88" s="138"/>
      <c r="O88" s="138"/>
      <c r="P88" s="138"/>
      <c r="Q88" s="138"/>
      <c r="R88" s="138"/>
      <c r="S88" s="138"/>
      <c r="T88" s="138"/>
      <c r="U88" s="138"/>
      <c r="V88" s="138"/>
      <c r="W88" s="138"/>
      <c r="X88" s="138"/>
      <c r="Y88" s="138"/>
      <c r="Z88" s="138"/>
    </row>
    <row r="89" spans="1:26">
      <c r="A89" s="138"/>
      <c r="F89" s="138"/>
      <c r="G89" s="138"/>
      <c r="H89" s="138"/>
      <c r="I89" s="138"/>
      <c r="J89" s="138"/>
      <c r="K89" s="138"/>
      <c r="L89" s="138"/>
      <c r="M89" s="138"/>
      <c r="N89" s="138"/>
      <c r="O89" s="138"/>
      <c r="P89" s="138"/>
      <c r="Q89" s="138"/>
      <c r="R89" s="138"/>
      <c r="S89" s="138"/>
      <c r="T89" s="138"/>
      <c r="U89" s="138"/>
      <c r="V89" s="138"/>
      <c r="W89" s="138"/>
      <c r="X89" s="138"/>
      <c r="Y89" s="138"/>
      <c r="Z89" s="138"/>
    </row>
    <row r="90" spans="1:26">
      <c r="A90" s="138"/>
      <c r="F90" s="138"/>
      <c r="G90" s="138"/>
      <c r="H90" s="138"/>
      <c r="I90" s="138"/>
      <c r="J90" s="138"/>
      <c r="K90" s="138"/>
      <c r="L90" s="138"/>
      <c r="M90" s="138"/>
      <c r="N90" s="138"/>
      <c r="O90" s="138"/>
      <c r="P90" s="138"/>
      <c r="Q90" s="138"/>
      <c r="R90" s="138"/>
      <c r="S90" s="138"/>
      <c r="T90" s="138"/>
      <c r="U90" s="138"/>
      <c r="V90" s="138"/>
      <c r="W90" s="138"/>
      <c r="X90" s="138"/>
      <c r="Y90" s="138"/>
      <c r="Z90" s="138"/>
    </row>
    <row r="91" spans="1:26">
      <c r="A91" s="138"/>
      <c r="F91" s="138"/>
      <c r="G91" s="138"/>
      <c r="H91" s="138"/>
      <c r="I91" s="138"/>
      <c r="J91" s="138"/>
      <c r="K91" s="138"/>
      <c r="L91" s="138"/>
      <c r="M91" s="138"/>
      <c r="N91" s="138"/>
      <c r="O91" s="138"/>
      <c r="P91" s="138"/>
      <c r="Q91" s="138"/>
      <c r="R91" s="138"/>
      <c r="S91" s="138"/>
      <c r="T91" s="138"/>
      <c r="U91" s="138"/>
      <c r="V91" s="138"/>
      <c r="W91" s="138"/>
      <c r="X91" s="138"/>
      <c r="Y91" s="138"/>
      <c r="Z91" s="138"/>
    </row>
    <row r="92" spans="1:26">
      <c r="A92" s="138"/>
      <c r="F92" s="138"/>
      <c r="G92" s="138"/>
      <c r="H92" s="138"/>
      <c r="I92" s="138"/>
      <c r="J92" s="138"/>
      <c r="K92" s="138"/>
      <c r="L92" s="138"/>
      <c r="M92" s="138"/>
      <c r="N92" s="138"/>
      <c r="O92" s="138"/>
      <c r="P92" s="138"/>
      <c r="Q92" s="138"/>
      <c r="R92" s="138"/>
      <c r="S92" s="138"/>
      <c r="T92" s="138"/>
      <c r="U92" s="138"/>
      <c r="V92" s="138"/>
      <c r="W92" s="138"/>
      <c r="X92" s="138"/>
      <c r="Y92" s="138"/>
      <c r="Z92" s="138"/>
    </row>
    <row r="93" spans="1:26">
      <c r="A93" s="138"/>
      <c r="F93" s="138"/>
      <c r="G93" s="138"/>
      <c r="H93" s="138"/>
      <c r="I93" s="138"/>
      <c r="J93" s="138"/>
      <c r="K93" s="138"/>
      <c r="L93" s="138"/>
      <c r="M93" s="138"/>
      <c r="N93" s="138"/>
      <c r="O93" s="138"/>
      <c r="P93" s="138"/>
      <c r="Q93" s="138"/>
      <c r="R93" s="138"/>
      <c r="S93" s="138"/>
      <c r="T93" s="138"/>
      <c r="U93" s="138"/>
      <c r="V93" s="138"/>
      <c r="W93" s="138"/>
      <c r="X93" s="138"/>
      <c r="Y93" s="138"/>
      <c r="Z93" s="138"/>
    </row>
    <row r="94" spans="1:26">
      <c r="A94" s="138"/>
      <c r="F94" s="138"/>
      <c r="G94" s="138"/>
      <c r="H94" s="138"/>
      <c r="I94" s="138"/>
      <c r="J94" s="138"/>
      <c r="K94" s="138"/>
      <c r="L94" s="138"/>
      <c r="M94" s="138"/>
      <c r="N94" s="138"/>
      <c r="O94" s="138"/>
      <c r="P94" s="138"/>
      <c r="Q94" s="138"/>
      <c r="R94" s="138"/>
      <c r="S94" s="138"/>
      <c r="T94" s="138"/>
      <c r="U94" s="138"/>
      <c r="V94" s="138"/>
      <c r="W94" s="138"/>
      <c r="X94" s="138"/>
      <c r="Y94" s="138"/>
      <c r="Z94" s="138"/>
    </row>
    <row r="95" spans="1:26">
      <c r="A95" s="138"/>
      <c r="F95" s="138"/>
      <c r="G95" s="138"/>
      <c r="H95" s="138"/>
      <c r="I95" s="138"/>
      <c r="J95" s="138"/>
      <c r="K95" s="138"/>
      <c r="L95" s="138"/>
      <c r="M95" s="138"/>
      <c r="N95" s="138"/>
      <c r="O95" s="138"/>
      <c r="P95" s="138"/>
      <c r="Q95" s="138"/>
      <c r="R95" s="138"/>
      <c r="S95" s="138"/>
      <c r="T95" s="138"/>
      <c r="U95" s="138"/>
      <c r="V95" s="138"/>
      <c r="W95" s="138"/>
      <c r="X95" s="138"/>
      <c r="Y95" s="138"/>
      <c r="Z95" s="138"/>
    </row>
    <row r="96" spans="1:26">
      <c r="A96" s="138"/>
      <c r="F96" s="138"/>
      <c r="G96" s="138"/>
      <c r="H96" s="138"/>
      <c r="I96" s="138"/>
      <c r="J96" s="138"/>
      <c r="K96" s="138"/>
      <c r="L96" s="138"/>
      <c r="M96" s="138"/>
      <c r="N96" s="138"/>
      <c r="O96" s="138"/>
      <c r="P96" s="138"/>
      <c r="Q96" s="138"/>
      <c r="R96" s="138"/>
      <c r="S96" s="138"/>
      <c r="T96" s="138"/>
      <c r="U96" s="138"/>
      <c r="V96" s="138"/>
      <c r="W96" s="138"/>
      <c r="X96" s="138"/>
      <c r="Y96" s="138"/>
      <c r="Z96" s="138"/>
    </row>
    <row r="97" spans="1:26">
      <c r="A97" s="138"/>
      <c r="F97" s="138"/>
      <c r="G97" s="138"/>
      <c r="H97" s="138"/>
      <c r="I97" s="138"/>
      <c r="J97" s="138"/>
      <c r="K97" s="138"/>
      <c r="L97" s="138"/>
      <c r="M97" s="138"/>
      <c r="N97" s="138"/>
      <c r="O97" s="138"/>
      <c r="P97" s="138"/>
      <c r="Q97" s="138"/>
      <c r="R97" s="138"/>
      <c r="S97" s="138"/>
      <c r="T97" s="138"/>
      <c r="U97" s="138"/>
      <c r="V97" s="138"/>
      <c r="W97" s="138"/>
      <c r="X97" s="138"/>
      <c r="Y97" s="138"/>
      <c r="Z97" s="138"/>
    </row>
    <row r="98" spans="1:26">
      <c r="A98" s="138"/>
      <c r="F98" s="138"/>
      <c r="G98" s="138"/>
      <c r="H98" s="138"/>
      <c r="I98" s="138"/>
      <c r="J98" s="138"/>
      <c r="K98" s="138"/>
      <c r="L98" s="138"/>
      <c r="M98" s="138"/>
      <c r="N98" s="138"/>
      <c r="O98" s="138"/>
      <c r="P98" s="138"/>
      <c r="Q98" s="138"/>
      <c r="R98" s="138"/>
      <c r="S98" s="138"/>
      <c r="T98" s="138"/>
      <c r="U98" s="138"/>
      <c r="V98" s="138"/>
      <c r="W98" s="138"/>
      <c r="X98" s="138"/>
      <c r="Y98" s="138"/>
      <c r="Z98" s="138"/>
    </row>
    <row r="99" spans="1:26">
      <c r="A99" s="138"/>
      <c r="F99" s="138"/>
      <c r="G99" s="138"/>
      <c r="H99" s="138"/>
      <c r="I99" s="138"/>
      <c r="J99" s="138"/>
      <c r="K99" s="138"/>
      <c r="L99" s="138"/>
      <c r="M99" s="138"/>
      <c r="N99" s="138"/>
      <c r="O99" s="138"/>
      <c r="P99" s="138"/>
      <c r="Q99" s="138"/>
      <c r="R99" s="138"/>
      <c r="S99" s="138"/>
      <c r="T99" s="138"/>
      <c r="U99" s="138"/>
      <c r="V99" s="138"/>
      <c r="W99" s="138"/>
      <c r="X99" s="138"/>
      <c r="Y99" s="138"/>
      <c r="Z99" s="138"/>
    </row>
    <row r="100" spans="1:26">
      <c r="A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row>
    <row r="101" spans="1:26">
      <c r="A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row>
    <row r="102" spans="1:26">
      <c r="A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row>
    <row r="103" spans="1:26">
      <c r="A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row>
    <row r="104" spans="1:26">
      <c r="A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row>
    <row r="105" spans="1:26">
      <c r="A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row>
    <row r="106" spans="1:26">
      <c r="A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row>
    <row r="107" spans="1:26">
      <c r="A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row>
    <row r="108" spans="1:26">
      <c r="A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row>
    <row r="109" spans="1:26">
      <c r="A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row>
    <row r="110" spans="1:26">
      <c r="A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row>
    <row r="111" spans="1:26">
      <c r="A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row>
    <row r="112" spans="1:26">
      <c r="A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row>
    <row r="113" spans="1:26">
      <c r="A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row>
    <row r="114" spans="1:26">
      <c r="A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row>
    <row r="115" spans="1:26">
      <c r="A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row>
    <row r="116" spans="1:26">
      <c r="A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row>
    <row r="117" spans="1:26">
      <c r="A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row>
    <row r="118" spans="1:26">
      <c r="A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row>
    <row r="119" spans="1:26">
      <c r="A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row>
    <row r="120" spans="1:26">
      <c r="A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row>
    <row r="121" spans="1:26">
      <c r="A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row>
    <row r="122" spans="1:26">
      <c r="A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row>
    <row r="123" spans="1:26">
      <c r="A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row>
    <row r="124" spans="1:26">
      <c r="A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row>
    <row r="125" spans="1:26">
      <c r="A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row>
    <row r="126" spans="1:26">
      <c r="A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row>
    <row r="127" spans="1:26">
      <c r="A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row>
    <row r="128" spans="1:26">
      <c r="A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row>
    <row r="129" spans="1:26">
      <c r="A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row>
    <row r="130" spans="1:26">
      <c r="A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row>
    <row r="131" spans="1:26">
      <c r="A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row>
    <row r="132" spans="1:26">
      <c r="A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row>
    <row r="133" spans="1:26">
      <c r="A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row>
    <row r="134" spans="1:26">
      <c r="A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row>
    <row r="135" spans="1:26">
      <c r="A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row>
    <row r="136" spans="1:26">
      <c r="A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row>
    <row r="137" spans="1:26">
      <c r="A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row>
    <row r="138" spans="1:26">
      <c r="A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row>
    <row r="139" spans="1:26">
      <c r="A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row>
    <row r="140" spans="1:26">
      <c r="A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row>
    <row r="141" spans="1:26">
      <c r="A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row>
    <row r="142" spans="1:26">
      <c r="A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row>
    <row r="143" spans="1:26">
      <c r="A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row>
    <row r="144" spans="1:26">
      <c r="A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row>
    <row r="145" spans="1:26">
      <c r="A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row>
    <row r="146" spans="1:26">
      <c r="A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row>
    <row r="147" spans="1:26">
      <c r="A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row>
    <row r="148" spans="1:26">
      <c r="A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row>
    <row r="149" spans="1:26">
      <c r="A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row>
    <row r="150" spans="1:26">
      <c r="A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row>
    <row r="151" spans="1:26">
      <c r="A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row>
    <row r="152" spans="1:26">
      <c r="A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row>
    <row r="153" spans="1:26">
      <c r="A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row>
    <row r="154" spans="1:26">
      <c r="A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row>
    <row r="155" spans="1:26">
      <c r="A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row>
    <row r="156" spans="1:26">
      <c r="A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row>
    <row r="157" spans="1:26">
      <c r="A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row>
    <row r="158" spans="1:26">
      <c r="A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row>
    <row r="159" spans="1:26">
      <c r="A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row>
    <row r="160" spans="1:26">
      <c r="A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row>
    <row r="161" spans="1:26">
      <c r="A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row>
    <row r="162" spans="1:26">
      <c r="A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row>
    <row r="163" spans="1:26">
      <c r="A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row>
    <row r="164" spans="1:26">
      <c r="A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row>
    <row r="165" spans="1:26">
      <c r="A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row>
    <row r="166" spans="1:26">
      <c r="A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row>
    <row r="167" spans="1:26">
      <c r="A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row>
    <row r="168" spans="1:26">
      <c r="A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row>
    <row r="169" spans="1:26">
      <c r="A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row>
    <row r="170" spans="1:26">
      <c r="A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row>
    <row r="171" spans="1:26">
      <c r="F171" s="138"/>
      <c r="G171" s="138"/>
      <c r="H171" s="138"/>
      <c r="I171" s="138"/>
      <c r="J171" s="138"/>
      <c r="K171" s="138"/>
      <c r="L171" s="138"/>
      <c r="M171" s="138"/>
      <c r="N171" s="138"/>
      <c r="O171" s="138"/>
      <c r="P171" s="138"/>
      <c r="Q171" s="138"/>
      <c r="R171" s="138"/>
      <c r="S171" s="138"/>
      <c r="T171" s="138"/>
      <c r="U171" s="138"/>
      <c r="V171" s="138"/>
      <c r="W171" s="138"/>
      <c r="X171" s="138"/>
      <c r="Y171" s="138"/>
      <c r="Z171" s="138"/>
    </row>
    <row r="172" spans="1:26">
      <c r="F172" s="138"/>
      <c r="G172" s="138"/>
      <c r="H172" s="138"/>
      <c r="I172" s="138"/>
      <c r="J172" s="138"/>
      <c r="K172" s="138"/>
      <c r="L172" s="138"/>
      <c r="M172" s="138"/>
      <c r="N172" s="138"/>
      <c r="O172" s="138"/>
      <c r="P172" s="138"/>
      <c r="Q172" s="138"/>
      <c r="R172" s="138"/>
      <c r="S172" s="138"/>
      <c r="T172" s="138"/>
      <c r="U172" s="138"/>
      <c r="V172" s="138"/>
      <c r="W172" s="138"/>
      <c r="X172" s="138"/>
      <c r="Y172" s="138"/>
      <c r="Z172" s="138"/>
    </row>
    <row r="173" spans="1:26">
      <c r="F173" s="138"/>
      <c r="G173" s="138"/>
      <c r="H173" s="138"/>
      <c r="I173" s="138"/>
      <c r="J173" s="138"/>
      <c r="K173" s="138"/>
      <c r="L173" s="138"/>
      <c r="M173" s="138"/>
      <c r="N173" s="138"/>
      <c r="O173" s="138"/>
      <c r="P173" s="138"/>
      <c r="Q173" s="138"/>
      <c r="R173" s="138"/>
      <c r="S173" s="138"/>
      <c r="T173" s="138"/>
      <c r="U173" s="138"/>
      <c r="V173" s="138"/>
      <c r="W173" s="138"/>
      <c r="X173" s="138"/>
      <c r="Y173" s="138"/>
      <c r="Z173" s="138"/>
    </row>
    <row r="174" spans="1:26">
      <c r="F174" s="138"/>
      <c r="G174" s="138"/>
      <c r="H174" s="138"/>
      <c r="I174" s="138"/>
      <c r="J174" s="138"/>
      <c r="K174" s="138"/>
      <c r="L174" s="138"/>
      <c r="M174" s="138"/>
      <c r="N174" s="138"/>
      <c r="O174" s="138"/>
      <c r="P174" s="138"/>
      <c r="Q174" s="138"/>
      <c r="R174" s="138"/>
      <c r="S174" s="138"/>
      <c r="T174" s="138"/>
      <c r="U174" s="138"/>
      <c r="V174" s="138"/>
      <c r="W174" s="138"/>
      <c r="X174" s="138"/>
      <c r="Y174" s="138"/>
      <c r="Z174" s="138"/>
    </row>
  </sheetData>
  <mergeCells count="3">
    <mergeCell ref="B1:E1"/>
    <mergeCell ref="G1:H2"/>
    <mergeCell ref="J6:M13"/>
  </mergeCells>
  <printOptions horizontalCentered="1" verticalCentered="1"/>
  <pageMargins left="0.70866141732283472" right="0.70866141732283472" top="0.74803149606299213" bottom="0.74803149606299213" header="0.31496062992125984" footer="0.31496062992125984"/>
  <pageSetup paperSize="9" scale="87" orientation="portrait" horizontalDpi="0" verticalDpi="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BH32"/>
  <sheetViews>
    <sheetView topLeftCell="A4" workbookViewId="0">
      <selection activeCell="M10" sqref="M10"/>
    </sheetView>
  </sheetViews>
  <sheetFormatPr baseColWidth="10" defaultRowHeight="15"/>
  <cols>
    <col min="1" max="1" width="23.5703125" style="1" customWidth="1"/>
    <col min="2" max="7" width="12.7109375" style="1" customWidth="1"/>
    <col min="8" max="8" width="11.42578125" style="1"/>
    <col min="9" max="9" width="39.7109375" style="1" customWidth="1"/>
    <col min="10" max="16384" width="11.42578125" style="1"/>
  </cols>
  <sheetData>
    <row r="1" spans="1:60" ht="63" customHeight="1" thickBot="1">
      <c r="A1" s="262" t="s">
        <v>42</v>
      </c>
      <c r="B1" s="262"/>
      <c r="C1" s="262"/>
      <c r="D1" s="262"/>
      <c r="E1" s="262"/>
      <c r="F1" s="262"/>
      <c r="G1" s="262"/>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row>
    <row r="2" spans="1:60" ht="45" customHeight="1" thickBot="1">
      <c r="A2" s="299" t="s">
        <v>62</v>
      </c>
      <c r="B2" s="300"/>
      <c r="C2" s="180" t="s">
        <v>35</v>
      </c>
      <c r="D2" s="180" t="s">
        <v>36</v>
      </c>
      <c r="E2" s="180" t="s">
        <v>37</v>
      </c>
      <c r="F2" s="180" t="s">
        <v>38</v>
      </c>
      <c r="G2" s="181" t="s">
        <v>39</v>
      </c>
      <c r="H2" s="148"/>
      <c r="I2" s="156"/>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row>
    <row r="3" spans="1:60" ht="45" customHeight="1" thickBot="1">
      <c r="A3" s="282" t="s">
        <v>40</v>
      </c>
      <c r="B3" s="283"/>
      <c r="C3" s="84">
        <v>25</v>
      </c>
      <c r="D3" s="84">
        <v>20</v>
      </c>
      <c r="E3" s="84">
        <v>17</v>
      </c>
      <c r="F3" s="84">
        <v>14</v>
      </c>
      <c r="G3" s="85">
        <v>10</v>
      </c>
      <c r="H3" s="148"/>
      <c r="I3" s="156"/>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row>
    <row r="4" spans="1:60" ht="45" customHeight="1">
      <c r="A4" s="284" t="s">
        <v>41</v>
      </c>
      <c r="B4" s="285"/>
      <c r="C4" s="80">
        <v>25</v>
      </c>
      <c r="D4" s="80">
        <v>20</v>
      </c>
      <c r="E4" s="80">
        <v>17</v>
      </c>
      <c r="F4" s="80">
        <v>14</v>
      </c>
      <c r="G4" s="81">
        <v>10</v>
      </c>
      <c r="H4" s="148"/>
      <c r="I4" s="472" t="s">
        <v>120</v>
      </c>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row>
    <row r="5" spans="1:60" ht="45" customHeight="1" thickBot="1">
      <c r="A5" s="286" t="s">
        <v>61</v>
      </c>
      <c r="B5" s="287"/>
      <c r="C5" s="82">
        <v>30</v>
      </c>
      <c r="D5" s="82">
        <v>25</v>
      </c>
      <c r="E5" s="82">
        <v>21</v>
      </c>
      <c r="F5" s="82">
        <v>16</v>
      </c>
      <c r="G5" s="83">
        <v>12</v>
      </c>
      <c r="H5" s="148"/>
      <c r="I5" s="473"/>
      <c r="J5" s="148"/>
      <c r="K5" s="148"/>
      <c r="L5" s="148"/>
      <c r="M5" s="147"/>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row>
    <row r="6" spans="1:60" ht="45" customHeight="1" thickBot="1">
      <c r="A6" s="311" t="s">
        <v>63</v>
      </c>
      <c r="B6" s="312"/>
      <c r="C6" s="182" t="s">
        <v>35</v>
      </c>
      <c r="D6" s="182" t="s">
        <v>36</v>
      </c>
      <c r="E6" s="182" t="s">
        <v>37</v>
      </c>
      <c r="F6" s="182" t="s">
        <v>38</v>
      </c>
      <c r="G6" s="183" t="s">
        <v>39</v>
      </c>
      <c r="H6" s="148"/>
      <c r="I6" s="473"/>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row>
    <row r="7" spans="1:60" ht="45" customHeight="1">
      <c r="A7" s="282" t="s">
        <v>40</v>
      </c>
      <c r="B7" s="283"/>
      <c r="C7" s="86">
        <v>20</v>
      </c>
      <c r="D7" s="86">
        <v>16</v>
      </c>
      <c r="E7" s="86">
        <v>13</v>
      </c>
      <c r="F7" s="86">
        <v>10</v>
      </c>
      <c r="G7" s="87">
        <v>8</v>
      </c>
      <c r="H7" s="148"/>
      <c r="I7" s="473"/>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row>
    <row r="8" spans="1:60" ht="45" customHeight="1">
      <c r="A8" s="284" t="s">
        <v>41</v>
      </c>
      <c r="B8" s="285"/>
      <c r="C8" s="88">
        <v>20</v>
      </c>
      <c r="D8" s="88">
        <v>16</v>
      </c>
      <c r="E8" s="88">
        <v>13</v>
      </c>
      <c r="F8" s="88">
        <v>10</v>
      </c>
      <c r="G8" s="89">
        <v>8</v>
      </c>
      <c r="H8" s="148"/>
      <c r="I8" s="473"/>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row>
    <row r="9" spans="1:60" ht="39.950000000000003" customHeight="1" thickBot="1">
      <c r="A9" s="286" t="s">
        <v>33</v>
      </c>
      <c r="B9" s="287"/>
      <c r="C9" s="90">
        <v>25</v>
      </c>
      <c r="D9" s="90">
        <v>20</v>
      </c>
      <c r="E9" s="90">
        <v>16</v>
      </c>
      <c r="F9" s="90">
        <v>12</v>
      </c>
      <c r="G9" s="91">
        <v>10</v>
      </c>
      <c r="H9" s="148"/>
      <c r="I9" s="473"/>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ht="63.75" customHeight="1" thickBot="1">
      <c r="A10" s="261" t="s">
        <v>53</v>
      </c>
      <c r="B10" s="261"/>
      <c r="C10" s="261"/>
      <c r="D10" s="261"/>
      <c r="E10" s="261"/>
      <c r="F10" s="261"/>
      <c r="G10" s="261"/>
      <c r="H10" s="148"/>
      <c r="I10" s="473"/>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ht="45" customHeight="1">
      <c r="A11" s="184" t="s">
        <v>43</v>
      </c>
      <c r="B11" s="301" t="s">
        <v>44</v>
      </c>
      <c r="C11" s="301"/>
      <c r="D11" s="302" t="s">
        <v>45</v>
      </c>
      <c r="E11" s="302"/>
      <c r="F11" s="301" t="s">
        <v>48</v>
      </c>
      <c r="G11" s="303"/>
      <c r="H11" s="148"/>
      <c r="I11" s="473"/>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row>
    <row r="12" spans="1:60" ht="45" customHeight="1">
      <c r="A12" s="185" t="s">
        <v>46</v>
      </c>
      <c r="B12" s="304" t="s">
        <v>49</v>
      </c>
      <c r="C12" s="304"/>
      <c r="D12" s="305" t="s">
        <v>47</v>
      </c>
      <c r="E12" s="305"/>
      <c r="F12" s="304" t="s">
        <v>50</v>
      </c>
      <c r="G12" s="306"/>
      <c r="H12" s="148"/>
      <c r="I12" s="473"/>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row>
    <row r="13" spans="1:60" ht="45" customHeight="1" thickBot="1">
      <c r="A13" s="307" t="s">
        <v>51</v>
      </c>
      <c r="B13" s="308"/>
      <c r="C13" s="308"/>
      <c r="D13" s="308"/>
      <c r="E13" s="308"/>
      <c r="F13" s="309" t="s">
        <v>52</v>
      </c>
      <c r="G13" s="310"/>
      <c r="H13" s="148"/>
      <c r="I13" s="473"/>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ht="39.950000000000003" customHeight="1">
      <c r="A14" s="26"/>
      <c r="B14" s="26"/>
      <c r="C14" s="26"/>
      <c r="D14" s="26"/>
      <c r="E14" s="26"/>
      <c r="F14" s="26"/>
      <c r="G14" s="26"/>
      <c r="H14" s="148"/>
      <c r="I14" s="473"/>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row>
    <row r="15" spans="1:60" ht="63.75" customHeight="1" thickBot="1">
      <c r="A15" s="298" t="s">
        <v>59</v>
      </c>
      <c r="B15" s="298"/>
      <c r="C15" s="298"/>
      <c r="D15" s="298"/>
      <c r="E15" s="298"/>
      <c r="F15" s="298"/>
      <c r="G15" s="298"/>
      <c r="H15" s="148"/>
      <c r="I15" s="474"/>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ht="45.75" customHeight="1" thickBot="1">
      <c r="A16" s="276" t="s">
        <v>92</v>
      </c>
      <c r="B16" s="277"/>
      <c r="C16" s="277"/>
      <c r="D16" s="277"/>
      <c r="E16" s="277"/>
      <c r="F16" s="278">
        <v>5</v>
      </c>
      <c r="G16" s="279"/>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60" ht="46.5" customHeight="1" thickBot="1">
      <c r="A17" s="272" t="s">
        <v>64</v>
      </c>
      <c r="B17" s="273"/>
      <c r="C17" s="273"/>
      <c r="D17" s="273"/>
      <c r="E17" s="273"/>
      <c r="F17" s="274">
        <v>24</v>
      </c>
      <c r="G17" s="275"/>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row>
    <row r="18" spans="1:60" ht="39.950000000000003" customHeight="1">
      <c r="A18" s="290" t="s">
        <v>54</v>
      </c>
      <c r="B18" s="291"/>
      <c r="C18" s="291"/>
      <c r="D18" s="291"/>
      <c r="E18" s="291"/>
      <c r="F18" s="296">
        <f>IF(F17=0,"",F17*225/100)</f>
        <v>54</v>
      </c>
      <c r="G18" s="297"/>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row>
    <row r="19" spans="1:60" ht="39.950000000000003" customHeight="1">
      <c r="A19" s="292" t="s">
        <v>55</v>
      </c>
      <c r="B19" s="293"/>
      <c r="C19" s="293"/>
      <c r="D19" s="293"/>
      <c r="E19" s="293"/>
      <c r="F19" s="280">
        <f>IF(F17=0,"",F17*150/100)</f>
        <v>36</v>
      </c>
      <c r="G19" s="281"/>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row>
    <row r="20" spans="1:60" ht="39.950000000000003" customHeight="1">
      <c r="A20" s="292" t="s">
        <v>56</v>
      </c>
      <c r="B20" s="293"/>
      <c r="C20" s="293"/>
      <c r="D20" s="293"/>
      <c r="E20" s="293"/>
      <c r="F20" s="280">
        <f>IF(F17=0,"",F17*75/100)</f>
        <v>18</v>
      </c>
      <c r="G20" s="281"/>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row>
    <row r="21" spans="1:60" ht="39.950000000000003" customHeight="1" thickBot="1">
      <c r="A21" s="294" t="s">
        <v>57</v>
      </c>
      <c r="B21" s="295"/>
      <c r="C21" s="295"/>
      <c r="D21" s="295"/>
      <c r="E21" s="295"/>
      <c r="F21" s="288">
        <f>IF(F17=0,"",F17*50/100)</f>
        <v>12</v>
      </c>
      <c r="G21" s="289"/>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row>
    <row r="22" spans="1:60" ht="39.950000000000003" customHeight="1">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row>
    <row r="23" spans="1:60" ht="39.950000000000003" customHeight="1">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row>
    <row r="24" spans="1:60" ht="39.950000000000003" customHeight="1">
      <c r="A24" s="148"/>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row>
    <row r="25" spans="1:60" ht="39.950000000000003" customHeight="1">
      <c r="A25" s="148"/>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row>
    <row r="26" spans="1:60" ht="39.950000000000003" customHeight="1">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row>
    <row r="27" spans="1:60" ht="39.950000000000003" customHeight="1">
      <c r="A27" s="148"/>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row>
    <row r="28" spans="1:60" ht="39.950000000000003" customHeight="1">
      <c r="A28" s="148"/>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row>
    <row r="29" spans="1:60" ht="39.950000000000003"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row>
    <row r="30" spans="1:60" ht="39.950000000000003"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row>
    <row r="31" spans="1:60">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row>
    <row r="32" spans="1:60">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sheetData>
  <mergeCells count="32">
    <mergeCell ref="A1:G1"/>
    <mergeCell ref="A10:G10"/>
    <mergeCell ref="A15:G15"/>
    <mergeCell ref="A2:B2"/>
    <mergeCell ref="A3:B3"/>
    <mergeCell ref="A4:B4"/>
    <mergeCell ref="A5:B5"/>
    <mergeCell ref="B11:C11"/>
    <mergeCell ref="D11:E11"/>
    <mergeCell ref="F11:G11"/>
    <mergeCell ref="B12:C12"/>
    <mergeCell ref="D12:E12"/>
    <mergeCell ref="F12:G12"/>
    <mergeCell ref="A13:E13"/>
    <mergeCell ref="F13:G13"/>
    <mergeCell ref="A6:B6"/>
    <mergeCell ref="F20:G20"/>
    <mergeCell ref="A7:B7"/>
    <mergeCell ref="A8:B8"/>
    <mergeCell ref="A9:B9"/>
    <mergeCell ref="F21:G21"/>
    <mergeCell ref="A18:E18"/>
    <mergeCell ref="A19:E19"/>
    <mergeCell ref="A20:E20"/>
    <mergeCell ref="A21:E21"/>
    <mergeCell ref="F18:G18"/>
    <mergeCell ref="F19:G19"/>
    <mergeCell ref="A17:E17"/>
    <mergeCell ref="F17:G17"/>
    <mergeCell ref="A16:E16"/>
    <mergeCell ref="F16:G16"/>
    <mergeCell ref="I4:I15"/>
  </mergeCells>
  <printOptions horizontalCentered="1" verticalCentered="1"/>
  <pageMargins left="0.70866141732283472" right="0.70866141732283472" top="0.74803149606299213" bottom="0.74803149606299213" header="0.31496062992125984" footer="0.31496062992125984"/>
  <pageSetup paperSize="9" scale="78" orientation="portrait" horizontalDpi="0" verticalDpi="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BC57"/>
  <sheetViews>
    <sheetView zoomScale="66" zoomScaleNormal="66" workbookViewId="0">
      <selection activeCell="S2" sqref="S2"/>
    </sheetView>
  </sheetViews>
  <sheetFormatPr baseColWidth="10" defaultRowHeight="15"/>
  <cols>
    <col min="1" max="1" width="25.28515625" style="36" customWidth="1"/>
    <col min="2" max="2" width="5.7109375" style="36" customWidth="1"/>
    <col min="3" max="4" width="20.7109375" style="36" customWidth="1"/>
    <col min="5" max="5" width="5.7109375" style="36" customWidth="1"/>
    <col min="6" max="7" width="20.7109375" style="36" customWidth="1"/>
    <col min="8" max="8" width="5.7109375" style="36" customWidth="1"/>
    <col min="9" max="10" width="20.7109375" style="36" customWidth="1"/>
    <col min="11" max="11" width="5.7109375" style="36" customWidth="1"/>
    <col min="12" max="13" width="20.7109375" style="36" customWidth="1"/>
    <col min="14" max="14" width="5.7109375" style="36" customWidth="1"/>
    <col min="15" max="16" width="20.7109375" style="36" customWidth="1"/>
    <col min="17" max="16384" width="11.42578125" style="36"/>
  </cols>
  <sheetData>
    <row r="1" spans="1:55" ht="106.5" customHeight="1">
      <c r="A1" s="323" t="s">
        <v>100</v>
      </c>
      <c r="B1" s="323"/>
      <c r="C1" s="323"/>
      <c r="D1" s="323"/>
      <c r="E1" s="323"/>
      <c r="F1" s="323"/>
      <c r="G1" s="323"/>
      <c r="H1" s="323"/>
      <c r="I1" s="323"/>
      <c r="J1" s="323"/>
      <c r="K1" s="323"/>
      <c r="L1" s="323"/>
      <c r="M1" s="323"/>
      <c r="N1" s="323"/>
      <c r="O1" s="323"/>
      <c r="P1" s="323"/>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29"/>
    </row>
    <row r="2" spans="1:55" ht="67.5" customHeight="1" thickBot="1">
      <c r="A2" s="324" t="s">
        <v>98</v>
      </c>
      <c r="B2" s="324"/>
      <c r="C2" s="324"/>
      <c r="D2" s="324"/>
      <c r="E2" s="324"/>
      <c r="F2" s="324"/>
      <c r="G2" s="324"/>
      <c r="H2" s="324"/>
      <c r="I2" s="324"/>
      <c r="J2" s="324"/>
      <c r="K2" s="324"/>
      <c r="L2" s="324"/>
      <c r="M2" s="324"/>
      <c r="N2" s="324"/>
      <c r="O2" s="324"/>
      <c r="P2" s="324"/>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29"/>
    </row>
    <row r="3" spans="1:55" ht="60" customHeight="1" thickBot="1">
      <c r="A3" s="200" t="s">
        <v>101</v>
      </c>
      <c r="B3" s="201" t="s">
        <v>96</v>
      </c>
      <c r="C3" s="201" t="s">
        <v>102</v>
      </c>
      <c r="D3" s="201" t="s">
        <v>97</v>
      </c>
      <c r="E3" s="201" t="s">
        <v>96</v>
      </c>
      <c r="F3" s="201" t="s">
        <v>97</v>
      </c>
      <c r="G3" s="201" t="s">
        <v>97</v>
      </c>
      <c r="H3" s="201" t="s">
        <v>96</v>
      </c>
      <c r="I3" s="201" t="s">
        <v>97</v>
      </c>
      <c r="J3" s="201" t="s">
        <v>97</v>
      </c>
      <c r="K3" s="201" t="s">
        <v>96</v>
      </c>
      <c r="L3" s="201" t="s">
        <v>97</v>
      </c>
      <c r="M3" s="201" t="s">
        <v>97</v>
      </c>
      <c r="N3" s="201"/>
      <c r="O3" s="201" t="s">
        <v>97</v>
      </c>
      <c r="P3" s="202" t="s">
        <v>97</v>
      </c>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29"/>
    </row>
    <row r="4" spans="1:55" ht="60" customHeight="1">
      <c r="A4" s="192" t="s">
        <v>103</v>
      </c>
      <c r="B4" s="193">
        <v>1</v>
      </c>
      <c r="C4" s="158"/>
      <c r="D4" s="158"/>
      <c r="E4" s="193">
        <v>2</v>
      </c>
      <c r="F4" s="158"/>
      <c r="G4" s="158"/>
      <c r="H4" s="193">
        <v>3</v>
      </c>
      <c r="I4" s="158"/>
      <c r="J4" s="158"/>
      <c r="K4" s="193">
        <v>4</v>
      </c>
      <c r="L4" s="159"/>
      <c r="M4" s="160"/>
      <c r="N4" s="193">
        <v>5</v>
      </c>
      <c r="O4" s="158"/>
      <c r="P4" s="161"/>
      <c r="Q4" s="144"/>
      <c r="R4" s="144"/>
      <c r="S4" s="313" t="s">
        <v>111</v>
      </c>
      <c r="T4" s="314"/>
      <c r="U4" s="314"/>
      <c r="V4" s="314"/>
      <c r="W4" s="315"/>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row>
    <row r="5" spans="1:55" ht="60" customHeight="1">
      <c r="A5" s="194" t="s">
        <v>104</v>
      </c>
      <c r="B5" s="195">
        <v>6</v>
      </c>
      <c r="C5" s="162"/>
      <c r="D5" s="162"/>
      <c r="E5" s="195">
        <v>7</v>
      </c>
      <c r="F5" s="162"/>
      <c r="G5" s="162"/>
      <c r="H5" s="195">
        <v>8</v>
      </c>
      <c r="I5" s="162"/>
      <c r="J5" s="162"/>
      <c r="K5" s="195">
        <v>9</v>
      </c>
      <c r="L5" s="163"/>
      <c r="M5" s="164"/>
      <c r="N5" s="195">
        <v>10</v>
      </c>
      <c r="O5" s="162"/>
      <c r="P5" s="165"/>
      <c r="Q5" s="144"/>
      <c r="R5" s="144"/>
      <c r="S5" s="316"/>
      <c r="T5" s="317"/>
      <c r="U5" s="317"/>
      <c r="V5" s="317"/>
      <c r="W5" s="31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row>
    <row r="6" spans="1:55" ht="60" customHeight="1">
      <c r="A6" s="194" t="s">
        <v>105</v>
      </c>
      <c r="B6" s="195">
        <v>11</v>
      </c>
      <c r="C6" s="162"/>
      <c r="D6" s="162"/>
      <c r="E6" s="195">
        <v>12</v>
      </c>
      <c r="F6" s="162"/>
      <c r="G6" s="162"/>
      <c r="H6" s="195">
        <v>13</v>
      </c>
      <c r="I6" s="162"/>
      <c r="J6" s="162"/>
      <c r="K6" s="195">
        <v>14</v>
      </c>
      <c r="L6" s="163"/>
      <c r="M6" s="164"/>
      <c r="N6" s="195">
        <v>15</v>
      </c>
      <c r="O6" s="162"/>
      <c r="P6" s="165"/>
      <c r="Q6" s="144"/>
      <c r="R6" s="144"/>
      <c r="S6" s="316"/>
      <c r="T6" s="317"/>
      <c r="U6" s="317"/>
      <c r="V6" s="317"/>
      <c r="W6" s="31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row>
    <row r="7" spans="1:55" ht="60" customHeight="1" thickBot="1">
      <c r="A7" s="196" t="s">
        <v>106</v>
      </c>
      <c r="B7" s="197">
        <v>16</v>
      </c>
      <c r="C7" s="166"/>
      <c r="D7" s="166"/>
      <c r="E7" s="197">
        <v>17</v>
      </c>
      <c r="F7" s="166"/>
      <c r="G7" s="166"/>
      <c r="H7" s="197">
        <v>18</v>
      </c>
      <c r="I7" s="166"/>
      <c r="J7" s="166"/>
      <c r="K7" s="197">
        <v>19</v>
      </c>
      <c r="L7" s="167"/>
      <c r="M7" s="168"/>
      <c r="N7" s="199">
        <v>20</v>
      </c>
      <c r="O7" s="169"/>
      <c r="P7" s="170"/>
      <c r="Q7" s="144"/>
      <c r="R7" s="144"/>
      <c r="S7" s="316"/>
      <c r="T7" s="317"/>
      <c r="U7" s="317"/>
      <c r="V7" s="317"/>
      <c r="W7" s="31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row>
    <row r="8" spans="1:55" ht="60" customHeight="1" thickBot="1">
      <c r="A8" s="198" t="s">
        <v>107</v>
      </c>
      <c r="B8" s="199">
        <v>21</v>
      </c>
      <c r="C8" s="169"/>
      <c r="D8" s="169"/>
      <c r="E8" s="199">
        <v>22</v>
      </c>
      <c r="F8" s="169"/>
      <c r="G8" s="169"/>
      <c r="H8" s="199">
        <v>23</v>
      </c>
      <c r="I8" s="169"/>
      <c r="J8" s="169"/>
      <c r="K8" s="199">
        <v>24</v>
      </c>
      <c r="L8" s="171"/>
      <c r="M8" s="172"/>
      <c r="N8" s="325" t="s">
        <v>112</v>
      </c>
      <c r="O8" s="326"/>
      <c r="P8" s="327"/>
      <c r="Q8" s="144"/>
      <c r="R8" s="144"/>
      <c r="S8" s="316"/>
      <c r="T8" s="317"/>
      <c r="U8" s="317"/>
      <c r="V8" s="317"/>
      <c r="W8" s="31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row>
    <row r="9" spans="1:55" ht="60" customHeight="1" thickBot="1">
      <c r="A9" s="322" t="s">
        <v>99</v>
      </c>
      <c r="B9" s="322"/>
      <c r="C9" s="322"/>
      <c r="D9" s="322"/>
      <c r="E9" s="322"/>
      <c r="F9" s="322"/>
      <c r="G9" s="322"/>
      <c r="H9" s="322"/>
      <c r="I9" s="322"/>
      <c r="J9" s="322"/>
      <c r="K9" s="322"/>
      <c r="L9" s="322"/>
      <c r="M9" s="322"/>
      <c r="N9" s="322"/>
      <c r="O9" s="322"/>
      <c r="P9" s="126"/>
      <c r="Q9" s="138"/>
      <c r="R9" s="138"/>
      <c r="S9" s="316"/>
      <c r="T9" s="317"/>
      <c r="U9" s="317"/>
      <c r="V9" s="317"/>
      <c r="W9" s="31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row>
    <row r="10" spans="1:55" ht="60" customHeight="1" thickBot="1">
      <c r="A10" s="203" t="s">
        <v>108</v>
      </c>
      <c r="B10" s="201">
        <v>25</v>
      </c>
      <c r="C10" s="173"/>
      <c r="D10" s="173"/>
      <c r="E10" s="201">
        <v>26</v>
      </c>
      <c r="F10" s="173"/>
      <c r="G10" s="173"/>
      <c r="H10" s="201">
        <v>27</v>
      </c>
      <c r="I10" s="173"/>
      <c r="J10" s="173"/>
      <c r="K10" s="201">
        <v>28</v>
      </c>
      <c r="L10" s="173"/>
      <c r="M10" s="174"/>
      <c r="N10" s="125"/>
      <c r="O10" s="127"/>
      <c r="P10" s="127"/>
      <c r="Q10" s="138"/>
      <c r="R10" s="138"/>
      <c r="S10" s="316"/>
      <c r="T10" s="317"/>
      <c r="U10" s="317"/>
      <c r="V10" s="317"/>
      <c r="W10" s="31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row>
    <row r="11" spans="1:55" ht="60" customHeight="1" thickBot="1">
      <c r="A11" s="127"/>
      <c r="B11" s="127"/>
      <c r="C11" s="127"/>
      <c r="D11" s="127"/>
      <c r="E11" s="322" t="s">
        <v>32</v>
      </c>
      <c r="F11" s="322"/>
      <c r="G11" s="322"/>
      <c r="H11" s="322"/>
      <c r="I11" s="322"/>
      <c r="J11" s="322"/>
      <c r="K11" s="127"/>
      <c r="L11" s="127"/>
      <c r="M11" s="127"/>
      <c r="N11" s="127"/>
      <c r="O11" s="127"/>
      <c r="P11" s="127"/>
      <c r="Q11" s="138"/>
      <c r="R11" s="138"/>
      <c r="S11" s="319"/>
      <c r="T11" s="320"/>
      <c r="U11" s="320"/>
      <c r="V11" s="320"/>
      <c r="W11" s="321"/>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row>
    <row r="12" spans="1:55" ht="60" customHeight="1" thickBot="1">
      <c r="A12" s="204" t="s">
        <v>109</v>
      </c>
      <c r="B12" s="127"/>
      <c r="C12" s="127"/>
      <c r="D12" s="127"/>
      <c r="E12" s="200">
        <v>29</v>
      </c>
      <c r="F12" s="173"/>
      <c r="G12" s="173"/>
      <c r="H12" s="201">
        <v>30</v>
      </c>
      <c r="I12" s="173"/>
      <c r="J12" s="174"/>
      <c r="K12" s="127"/>
      <c r="L12" s="127"/>
      <c r="M12" s="328" t="s">
        <v>43</v>
      </c>
      <c r="N12" s="329"/>
      <c r="O12" s="330"/>
      <c r="P12" s="127"/>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row>
    <row r="13" spans="1:55" ht="60" customHeight="1" thickBot="1">
      <c r="A13" s="128"/>
      <c r="B13" s="127"/>
      <c r="C13" s="127"/>
      <c r="D13" s="127"/>
      <c r="E13" s="322" t="s">
        <v>33</v>
      </c>
      <c r="F13" s="322"/>
      <c r="G13" s="322"/>
      <c r="H13" s="322"/>
      <c r="I13" s="322"/>
      <c r="J13" s="322"/>
      <c r="K13" s="127"/>
      <c r="L13" s="127"/>
      <c r="M13" s="331"/>
      <c r="N13" s="332"/>
      <c r="O13" s="333"/>
      <c r="P13" s="127"/>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row>
    <row r="14" spans="1:55" ht="60" customHeight="1" thickBot="1">
      <c r="A14" s="204" t="s">
        <v>110</v>
      </c>
      <c r="B14" s="127"/>
      <c r="C14" s="127"/>
      <c r="D14" s="127"/>
      <c r="E14" s="200">
        <v>31</v>
      </c>
      <c r="F14" s="173"/>
      <c r="G14" s="173"/>
      <c r="H14" s="201">
        <v>32</v>
      </c>
      <c r="I14" s="173"/>
      <c r="J14" s="174"/>
      <c r="K14" s="127"/>
      <c r="L14" s="127"/>
      <c r="M14" s="127"/>
      <c r="N14" s="127"/>
      <c r="O14" s="127"/>
      <c r="P14" s="127"/>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row>
    <row r="15" spans="1:55" ht="30" customHeight="1">
      <c r="A15" s="145"/>
      <c r="B15" s="145"/>
      <c r="C15" s="145"/>
      <c r="D15" s="145"/>
      <c r="E15" s="146"/>
      <c r="F15" s="146"/>
      <c r="G15" s="146"/>
      <c r="H15" s="146"/>
      <c r="I15" s="146"/>
      <c r="J15" s="146"/>
      <c r="K15" s="145"/>
      <c r="L15" s="145"/>
      <c r="M15" s="145"/>
      <c r="N15" s="145"/>
      <c r="O15" s="145"/>
      <c r="P15" s="145"/>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29"/>
    </row>
    <row r="16" spans="1:55" ht="30" customHeight="1">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29"/>
    </row>
    <row r="17" spans="1:42" ht="30" customHeight="1">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29"/>
    </row>
    <row r="18" spans="1:42" ht="30" customHeight="1">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29"/>
    </row>
    <row r="19" spans="1:42" ht="30" customHeight="1">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29"/>
    </row>
    <row r="20" spans="1:42" ht="30" customHeight="1">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29"/>
    </row>
    <row r="21" spans="1:42" ht="30" customHeight="1">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29"/>
    </row>
    <row r="22" spans="1:42" ht="30" customHeight="1">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29"/>
    </row>
    <row r="23" spans="1:42" ht="30" customHeight="1">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29"/>
    </row>
    <row r="24" spans="1:42" ht="30" customHeight="1">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29"/>
    </row>
    <row r="25" spans="1:42" ht="30" customHeight="1">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29"/>
    </row>
    <row r="26" spans="1:42" ht="30" customHeight="1">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29"/>
    </row>
    <row r="27" spans="1:42" ht="30" customHeight="1">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29"/>
    </row>
    <row r="28" spans="1:42" ht="30" customHeight="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29"/>
    </row>
    <row r="29" spans="1:42" ht="30" customHeight="1">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29"/>
    </row>
    <row r="30" spans="1:42" ht="30" customHeight="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29"/>
    </row>
    <row r="31" spans="1:42" ht="30" customHeight="1">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29"/>
    </row>
    <row r="32" spans="1:42" ht="30" customHeight="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29"/>
    </row>
    <row r="33" spans="1:42" ht="30" customHeight="1">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29"/>
    </row>
    <row r="34" spans="1:42" ht="30" customHeight="1">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29"/>
    </row>
    <row r="35" spans="1:42" ht="30" customHeight="1">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29"/>
    </row>
    <row r="36" spans="1:42" ht="30" customHeight="1">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29"/>
    </row>
    <row r="37" spans="1:42" ht="30" customHeight="1">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29"/>
    </row>
    <row r="38" spans="1:42" ht="30" customHeight="1">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29"/>
    </row>
    <row r="39" spans="1:42" ht="30" customHeight="1">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29"/>
    </row>
    <row r="40" spans="1:42" ht="30" customHeight="1">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29"/>
    </row>
    <row r="41" spans="1:42" ht="30" customHeight="1">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29"/>
    </row>
    <row r="42" spans="1:42" ht="30" customHeight="1">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29"/>
    </row>
    <row r="43" spans="1:42" ht="30" customHeight="1">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29"/>
    </row>
    <row r="44" spans="1:42" ht="30" customHeight="1">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29"/>
    </row>
    <row r="45" spans="1:42" ht="30" customHeight="1">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29"/>
    </row>
    <row r="46" spans="1:42" ht="30" customHeight="1">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29"/>
    </row>
    <row r="47" spans="1:42" ht="30" customHeight="1">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29"/>
    </row>
    <row r="48" spans="1:42" ht="30" customHeight="1">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29"/>
    </row>
    <row r="49" spans="1:42" ht="30" customHeight="1">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29"/>
    </row>
    <row r="50" spans="1:42" ht="30" customHeight="1">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row>
    <row r="51" spans="1:42" ht="30" customHeight="1">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row>
    <row r="52" spans="1:42" ht="30" customHeight="1">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row>
    <row r="53" spans="1:42" ht="30" customHeight="1">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row>
    <row r="54" spans="1:42" ht="30" customHeight="1"/>
    <row r="55" spans="1:42" ht="30" customHeight="1"/>
    <row r="56" spans="1:42" ht="30" customHeight="1"/>
    <row r="57" spans="1:42" ht="30" customHeight="1"/>
  </sheetData>
  <mergeCells count="9">
    <mergeCell ref="S4:W11"/>
    <mergeCell ref="E11:J11"/>
    <mergeCell ref="E13:J13"/>
    <mergeCell ref="A1:P1"/>
    <mergeCell ref="A2:P2"/>
    <mergeCell ref="A9:O9"/>
    <mergeCell ref="N8:P8"/>
    <mergeCell ref="M12:O12"/>
    <mergeCell ref="M13:O13"/>
  </mergeCell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U191"/>
  <sheetViews>
    <sheetView workbookViewId="0">
      <selection activeCell="W7" sqref="W7"/>
    </sheetView>
  </sheetViews>
  <sheetFormatPr baseColWidth="10" defaultRowHeight="15"/>
  <cols>
    <col min="1" max="1" width="22.42578125" style="1" customWidth="1"/>
    <col min="2" max="2" width="6.7109375" style="1" customWidth="1"/>
    <col min="3" max="3" width="7" style="1" customWidth="1"/>
    <col min="4" max="5" width="6.7109375" style="1" customWidth="1"/>
    <col min="6" max="6" width="7" style="1" customWidth="1"/>
    <col min="7" max="8" width="6.7109375" style="1" customWidth="1"/>
    <col min="9" max="9" width="7" style="1" customWidth="1"/>
    <col min="10" max="14" width="6.7109375" style="1" customWidth="1"/>
    <col min="15" max="15" width="8.7109375" style="1" customWidth="1"/>
    <col min="16" max="16" width="7.85546875" style="1" customWidth="1"/>
    <col min="17" max="17" width="11.42578125" style="1"/>
    <col min="18" max="18" width="11.5703125" style="1" bestFit="1" customWidth="1"/>
    <col min="19" max="20" width="11.42578125" style="1"/>
    <col min="21" max="21" width="19.28515625" style="1" customWidth="1"/>
    <col min="22" max="16384" width="11.42578125" style="1"/>
  </cols>
  <sheetData>
    <row r="1" spans="1:21" ht="45" customHeight="1" thickBot="1">
      <c r="A1" s="334" t="s">
        <v>9</v>
      </c>
      <c r="B1" s="334"/>
      <c r="C1" s="334"/>
      <c r="D1" s="334"/>
      <c r="E1" s="334"/>
      <c r="F1" s="334"/>
      <c r="G1" s="334"/>
      <c r="H1" s="334"/>
      <c r="I1" s="334"/>
      <c r="J1" s="334"/>
      <c r="K1" s="334"/>
      <c r="L1" s="334"/>
      <c r="M1" s="334"/>
      <c r="N1" s="334"/>
      <c r="O1" s="334"/>
      <c r="P1" s="334"/>
    </row>
    <row r="2" spans="1:21" ht="22.5" customHeight="1">
      <c r="A2" s="335" t="s">
        <v>6</v>
      </c>
      <c r="B2" s="337" t="s">
        <v>7</v>
      </c>
      <c r="C2" s="338"/>
      <c r="D2" s="339"/>
      <c r="E2" s="337"/>
      <c r="F2" s="338"/>
      <c r="G2" s="339"/>
      <c r="H2" s="337"/>
      <c r="I2" s="338"/>
      <c r="J2" s="339"/>
      <c r="K2" s="340" t="s">
        <v>0</v>
      </c>
      <c r="L2" s="340" t="s">
        <v>1</v>
      </c>
      <c r="M2" s="340" t="s">
        <v>2</v>
      </c>
      <c r="N2" s="340" t="s">
        <v>3</v>
      </c>
      <c r="O2" s="340" t="s">
        <v>4</v>
      </c>
      <c r="P2" s="348" t="s">
        <v>5</v>
      </c>
    </row>
    <row r="3" spans="1:21" ht="23.25" customHeight="1" thickBot="1">
      <c r="A3" s="336"/>
      <c r="B3" s="342">
        <v>0.35</v>
      </c>
      <c r="C3" s="343"/>
      <c r="D3" s="344"/>
      <c r="E3" s="345"/>
      <c r="F3" s="346"/>
      <c r="G3" s="347"/>
      <c r="H3" s="345"/>
      <c r="I3" s="346"/>
      <c r="J3" s="347"/>
      <c r="K3" s="341"/>
      <c r="L3" s="341"/>
      <c r="M3" s="341"/>
      <c r="N3" s="341"/>
      <c r="O3" s="341"/>
      <c r="P3" s="349"/>
    </row>
    <row r="4" spans="1:21" ht="20.100000000000001" customHeight="1">
      <c r="A4" s="21"/>
      <c r="B4" s="53"/>
      <c r="C4" s="54"/>
      <c r="D4" s="55"/>
      <c r="E4" s="2"/>
      <c r="F4" s="3"/>
      <c r="G4" s="4"/>
      <c r="H4" s="2"/>
      <c r="I4" s="3"/>
      <c r="J4" s="76"/>
      <c r="K4" s="350">
        <v>0</v>
      </c>
      <c r="L4" s="352">
        <v>0</v>
      </c>
      <c r="M4" s="352"/>
      <c r="N4" s="352">
        <f>(K4*2)+(L4*1)</f>
        <v>0</v>
      </c>
      <c r="O4" s="355" t="str">
        <f>IF(T4=0,"",S4/T4)</f>
        <v/>
      </c>
      <c r="P4" s="358" t="str">
        <f>IF(O4="","",RANK(R4,R4:R10))</f>
        <v/>
      </c>
      <c r="R4" s="1" t="e">
        <f>N4*10000+O4*100</f>
        <v>#VALUE!</v>
      </c>
      <c r="S4" s="1">
        <f>SUM(B4,E4,H4)</f>
        <v>0</v>
      </c>
      <c r="T4" s="1">
        <f>SUM(D4,G4,J4)</f>
        <v>0</v>
      </c>
      <c r="U4" s="1" t="str">
        <f>IF(T4=0,"",(3-P4)*100000+N4*1000+O4)</f>
        <v/>
      </c>
    </row>
    <row r="5" spans="1:21" ht="34.5" customHeight="1">
      <c r="A5" s="20"/>
      <c r="B5" s="47"/>
      <c r="C5" s="48"/>
      <c r="D5" s="49"/>
      <c r="E5" s="5"/>
      <c r="F5" s="31" t="s">
        <v>29</v>
      </c>
      <c r="G5" s="7"/>
      <c r="H5" s="5"/>
      <c r="I5" s="29"/>
      <c r="J5" s="77"/>
      <c r="K5" s="351"/>
      <c r="L5" s="353"/>
      <c r="M5" s="353"/>
      <c r="N5" s="353"/>
      <c r="O5" s="356"/>
      <c r="P5" s="359"/>
    </row>
    <row r="6" spans="1:21" ht="20.100000000000001" customHeight="1">
      <c r="A6" s="23"/>
      <c r="B6" s="50"/>
      <c r="C6" s="51"/>
      <c r="D6" s="52"/>
      <c r="E6" s="19" t="str">
        <f>IF(G4=0,"",E4/G4)</f>
        <v/>
      </c>
      <c r="F6" s="6"/>
      <c r="G6" s="7"/>
      <c r="H6" s="8" t="str">
        <f>IF(J4=0,"",H4/J4)</f>
        <v/>
      </c>
      <c r="I6" s="9"/>
      <c r="J6" s="78"/>
      <c r="K6" s="351"/>
      <c r="L6" s="353"/>
      <c r="M6" s="353"/>
      <c r="N6" s="354"/>
      <c r="O6" s="357"/>
      <c r="P6" s="360"/>
    </row>
    <row r="7" spans="1:21" ht="20.100000000000001" customHeight="1">
      <c r="A7" s="24"/>
      <c r="B7" s="5"/>
      <c r="C7" s="6"/>
      <c r="D7" s="7"/>
      <c r="E7" s="44"/>
      <c r="F7" s="45"/>
      <c r="G7" s="46"/>
      <c r="H7" s="11"/>
      <c r="I7" s="12"/>
      <c r="J7" s="79"/>
      <c r="K7" s="351">
        <v>0</v>
      </c>
      <c r="L7" s="353">
        <v>0</v>
      </c>
      <c r="M7" s="353"/>
      <c r="N7" s="353">
        <f t="shared" ref="N7" si="0">(K7*2)+(L7*1)</f>
        <v>0</v>
      </c>
      <c r="O7" s="356" t="str">
        <f t="shared" ref="O7" si="1">IF(T7=0,"",S7/T7)</f>
        <v/>
      </c>
      <c r="P7" s="361" t="str">
        <f>IF(O7="","",RANK(R7,R4:R10))</f>
        <v/>
      </c>
      <c r="R7" s="1" t="e">
        <f>N7*10000+O7*100</f>
        <v>#VALUE!</v>
      </c>
      <c r="S7" s="1">
        <f>SUM(B7,E7,H7)</f>
        <v>0</v>
      </c>
      <c r="T7" s="1">
        <f>SUM(D7,G7,J7)</f>
        <v>0</v>
      </c>
      <c r="U7" s="1" t="str">
        <f>IF(T7=0,"",(3-P7)*100000+N7*1000+O7)</f>
        <v/>
      </c>
    </row>
    <row r="8" spans="1:21" ht="34.5" customHeight="1">
      <c r="A8" s="20"/>
      <c r="B8" s="5"/>
      <c r="C8" s="30"/>
      <c r="D8" s="7"/>
      <c r="E8" s="47"/>
      <c r="F8" s="48"/>
      <c r="G8" s="49"/>
      <c r="H8" s="5"/>
      <c r="I8" s="29"/>
      <c r="J8" s="77"/>
      <c r="K8" s="351"/>
      <c r="L8" s="353"/>
      <c r="M8" s="353"/>
      <c r="N8" s="353"/>
      <c r="O8" s="356"/>
      <c r="P8" s="361"/>
    </row>
    <row r="9" spans="1:21" ht="20.100000000000001" customHeight="1">
      <c r="A9" s="23"/>
      <c r="B9" s="8" t="str">
        <f>IF(D7=0,"",B7/D7)</f>
        <v/>
      </c>
      <c r="C9" s="9"/>
      <c r="D9" s="10"/>
      <c r="E9" s="50"/>
      <c r="F9" s="51"/>
      <c r="G9" s="52"/>
      <c r="H9" s="19" t="str">
        <f>IF(J7=0,"",H7/J7)</f>
        <v/>
      </c>
      <c r="I9" s="6"/>
      <c r="J9" s="77"/>
      <c r="K9" s="351"/>
      <c r="L9" s="353"/>
      <c r="M9" s="353"/>
      <c r="N9" s="353"/>
      <c r="O9" s="356"/>
      <c r="P9" s="361"/>
    </row>
    <row r="10" spans="1:21" ht="20.100000000000001" customHeight="1">
      <c r="A10" s="24"/>
      <c r="B10" s="5"/>
      <c r="C10" s="6"/>
      <c r="D10" s="7"/>
      <c r="E10" s="11"/>
      <c r="F10" s="12"/>
      <c r="G10" s="13"/>
      <c r="H10" s="44"/>
      <c r="I10" s="45"/>
      <c r="J10" s="73"/>
      <c r="K10" s="351">
        <v>0</v>
      </c>
      <c r="L10" s="353">
        <v>0</v>
      </c>
      <c r="M10" s="353">
        <v>0</v>
      </c>
      <c r="N10" s="365">
        <f t="shared" ref="N10" si="2">(K10*2)+(L10*1)</f>
        <v>0</v>
      </c>
      <c r="O10" s="366" t="str">
        <f t="shared" ref="O10" si="3">IF(T10=0,"",S10/T10)</f>
        <v/>
      </c>
      <c r="P10" s="361" t="str">
        <f>IF(O10="","",RANK(R10,R4:R10))</f>
        <v/>
      </c>
      <c r="R10" s="1" t="e">
        <f>N10*10000+O10*100</f>
        <v>#VALUE!</v>
      </c>
      <c r="S10" s="1">
        <f>SUM(B10,E10,H10)</f>
        <v>0</v>
      </c>
      <c r="T10" s="1">
        <f>SUM(D10,G10,J10)</f>
        <v>0</v>
      </c>
      <c r="U10" s="1" t="str">
        <f>IF(T10=0,"",(3-P10)*100000+N10*1000+O10)</f>
        <v/>
      </c>
    </row>
    <row r="11" spans="1:21" ht="35.25" customHeight="1">
      <c r="A11" s="20"/>
      <c r="B11" s="5"/>
      <c r="C11" s="30"/>
      <c r="D11" s="7"/>
      <c r="E11" s="5"/>
      <c r="F11" s="29"/>
      <c r="G11" s="7"/>
      <c r="H11" s="47"/>
      <c r="I11" s="48"/>
      <c r="J11" s="74"/>
      <c r="K11" s="351"/>
      <c r="L11" s="353"/>
      <c r="M11" s="353"/>
      <c r="N11" s="353"/>
      <c r="O11" s="356"/>
      <c r="P11" s="361"/>
    </row>
    <row r="12" spans="1:21" ht="20.100000000000001" customHeight="1" thickBot="1">
      <c r="A12" s="22"/>
      <c r="B12" s="15" t="str">
        <f>IF(D10=0,"",B10/D10)</f>
        <v/>
      </c>
      <c r="C12" s="16"/>
      <c r="D12" s="17"/>
      <c r="E12" s="15" t="str">
        <f>IF(G10=0,"",E10/G10)</f>
        <v/>
      </c>
      <c r="F12" s="16"/>
      <c r="G12" s="17"/>
      <c r="H12" s="61"/>
      <c r="I12" s="62"/>
      <c r="J12" s="75"/>
      <c r="K12" s="363"/>
      <c r="L12" s="364"/>
      <c r="M12" s="364"/>
      <c r="N12" s="364"/>
      <c r="O12" s="367"/>
      <c r="P12" s="362"/>
    </row>
    <row r="13" spans="1:21" ht="44.25" customHeight="1" thickBot="1">
      <c r="A13" s="334" t="s">
        <v>8</v>
      </c>
      <c r="B13" s="334"/>
      <c r="C13" s="334"/>
      <c r="D13" s="334"/>
      <c r="E13" s="334"/>
      <c r="F13" s="334"/>
      <c r="G13" s="334"/>
      <c r="H13" s="334"/>
      <c r="I13" s="334"/>
      <c r="J13" s="334"/>
      <c r="K13" s="334"/>
      <c r="L13" s="334"/>
      <c r="M13" s="334"/>
      <c r="N13" s="334"/>
      <c r="O13" s="334"/>
      <c r="P13" s="334"/>
    </row>
    <row r="14" spans="1:21" ht="20.100000000000001" customHeight="1">
      <c r="A14" s="335" t="s">
        <v>6</v>
      </c>
      <c r="B14" s="337" t="s">
        <v>7</v>
      </c>
      <c r="C14" s="338"/>
      <c r="D14" s="339"/>
      <c r="E14" s="337"/>
      <c r="F14" s="338"/>
      <c r="G14" s="339"/>
      <c r="H14" s="337"/>
      <c r="I14" s="338"/>
      <c r="J14" s="339"/>
      <c r="K14" s="340" t="s">
        <v>0</v>
      </c>
      <c r="L14" s="340" t="s">
        <v>1</v>
      </c>
      <c r="M14" s="340" t="s">
        <v>2</v>
      </c>
      <c r="N14" s="340" t="s">
        <v>3</v>
      </c>
      <c r="O14" s="340" t="s">
        <v>4</v>
      </c>
      <c r="P14" s="348" t="s">
        <v>5</v>
      </c>
    </row>
    <row r="15" spans="1:21" ht="20.100000000000001" customHeight="1" thickBot="1">
      <c r="A15" s="336"/>
      <c r="B15" s="342">
        <v>0.35</v>
      </c>
      <c r="C15" s="343"/>
      <c r="D15" s="344"/>
      <c r="E15" s="345"/>
      <c r="F15" s="346"/>
      <c r="G15" s="347"/>
      <c r="H15" s="345"/>
      <c r="I15" s="346"/>
      <c r="J15" s="347"/>
      <c r="K15" s="341"/>
      <c r="L15" s="341"/>
      <c r="M15" s="341"/>
      <c r="N15" s="341"/>
      <c r="O15" s="341"/>
      <c r="P15" s="349"/>
    </row>
    <row r="16" spans="1:21" ht="20.100000000000001" customHeight="1">
      <c r="A16" s="21"/>
      <c r="B16" s="53"/>
      <c r="C16" s="54"/>
      <c r="D16" s="55"/>
      <c r="E16" s="2"/>
      <c r="F16" s="3"/>
      <c r="G16" s="4"/>
      <c r="H16" s="2"/>
      <c r="I16" s="3"/>
      <c r="J16" s="76"/>
      <c r="K16" s="350">
        <v>0</v>
      </c>
      <c r="L16" s="352">
        <v>0</v>
      </c>
      <c r="M16" s="352">
        <v>0</v>
      </c>
      <c r="N16" s="352">
        <f>(K16*2)+(L16*1)</f>
        <v>0</v>
      </c>
      <c r="O16" s="355" t="str">
        <f>IF(T16=0,"",S16/T16)</f>
        <v/>
      </c>
      <c r="P16" s="368" t="str">
        <f>IF(O16="","",RANK(R16,R16:R22))</f>
        <v/>
      </c>
      <c r="R16" s="1" t="e">
        <f>N16*10000+O16*100</f>
        <v>#VALUE!</v>
      </c>
      <c r="S16" s="1">
        <f>SUM(B16,E16,H16)</f>
        <v>0</v>
      </c>
      <c r="T16" s="1">
        <f>SUM(D16,G16,J16)</f>
        <v>0</v>
      </c>
      <c r="U16" s="1" t="str">
        <f>IF(T16=0,"",(3-P16)*100000+N16*1000+O16)</f>
        <v/>
      </c>
    </row>
    <row r="17" spans="1:21" ht="34.5" customHeight="1">
      <c r="A17" s="20"/>
      <c r="B17" s="47"/>
      <c r="C17" s="48"/>
      <c r="D17" s="49"/>
      <c r="E17" s="5"/>
      <c r="F17" s="31" t="s">
        <v>29</v>
      </c>
      <c r="G17" s="7"/>
      <c r="H17" s="5"/>
      <c r="I17" s="29"/>
      <c r="J17" s="77"/>
      <c r="K17" s="351"/>
      <c r="L17" s="353"/>
      <c r="M17" s="353"/>
      <c r="N17" s="353"/>
      <c r="O17" s="356"/>
      <c r="P17" s="361"/>
    </row>
    <row r="18" spans="1:21" ht="20.100000000000001" customHeight="1">
      <c r="A18" s="23"/>
      <c r="B18" s="50"/>
      <c r="C18" s="51"/>
      <c r="D18" s="52"/>
      <c r="E18" s="19" t="str">
        <f>IF(G16=0,"",E16/G16)</f>
        <v/>
      </c>
      <c r="F18" s="6"/>
      <c r="G18" s="7"/>
      <c r="H18" s="8" t="str">
        <f>IF(J16=0,"",H16/J16)</f>
        <v/>
      </c>
      <c r="I18" s="9"/>
      <c r="J18" s="78"/>
      <c r="K18" s="351"/>
      <c r="L18" s="353"/>
      <c r="M18" s="353"/>
      <c r="N18" s="354"/>
      <c r="O18" s="357"/>
      <c r="P18" s="361"/>
    </row>
    <row r="19" spans="1:21" ht="20.100000000000001" customHeight="1">
      <c r="A19" s="24"/>
      <c r="B19" s="5"/>
      <c r="C19" s="6"/>
      <c r="D19" s="7"/>
      <c r="E19" s="44"/>
      <c r="F19" s="45"/>
      <c r="G19" s="46"/>
      <c r="H19" s="11"/>
      <c r="I19" s="12"/>
      <c r="J19" s="79"/>
      <c r="K19" s="351">
        <v>0</v>
      </c>
      <c r="L19" s="353">
        <v>0</v>
      </c>
      <c r="M19" s="353">
        <v>0</v>
      </c>
      <c r="N19" s="353">
        <f t="shared" ref="N19" si="4">(K19*2)+(L19*1)</f>
        <v>0</v>
      </c>
      <c r="O19" s="356" t="str">
        <f t="shared" ref="O19" si="5">IF(T19=0,"",S19/T19)</f>
        <v/>
      </c>
      <c r="P19" s="361" t="str">
        <f>IF(O19="","",RANK(R19,R16:R22))</f>
        <v/>
      </c>
      <c r="R19" s="1" t="e">
        <f>N19*10000+O19*100</f>
        <v>#VALUE!</v>
      </c>
      <c r="S19" s="1">
        <f>SUM(B19,E19,H19)</f>
        <v>0</v>
      </c>
      <c r="T19" s="1">
        <f>SUM(D19,G19,J19)</f>
        <v>0</v>
      </c>
      <c r="U19" s="1" t="str">
        <f>IF(T19=0,"",(3-P19)*100000+N19*1000+O19)</f>
        <v/>
      </c>
    </row>
    <row r="20" spans="1:21" ht="34.5" customHeight="1">
      <c r="A20" s="20"/>
      <c r="B20" s="5"/>
      <c r="C20" s="30"/>
      <c r="D20" s="7"/>
      <c r="E20" s="47"/>
      <c r="F20" s="48"/>
      <c r="G20" s="49"/>
      <c r="H20" s="5"/>
      <c r="I20" s="29"/>
      <c r="J20" s="77"/>
      <c r="K20" s="351"/>
      <c r="L20" s="353"/>
      <c r="M20" s="353"/>
      <c r="N20" s="353"/>
      <c r="O20" s="356"/>
      <c r="P20" s="361"/>
    </row>
    <row r="21" spans="1:21" ht="20.100000000000001" customHeight="1">
      <c r="A21" s="23"/>
      <c r="B21" s="8" t="str">
        <f>IF(D19=0,"",B19/D19)</f>
        <v/>
      </c>
      <c r="C21" s="9"/>
      <c r="D21" s="10"/>
      <c r="E21" s="50"/>
      <c r="F21" s="51"/>
      <c r="G21" s="52"/>
      <c r="H21" s="19" t="str">
        <f>IF(J19=0,"",H19/J19)</f>
        <v/>
      </c>
      <c r="I21" s="6"/>
      <c r="J21" s="77"/>
      <c r="K21" s="351"/>
      <c r="L21" s="353"/>
      <c r="M21" s="353"/>
      <c r="N21" s="353"/>
      <c r="O21" s="356"/>
      <c r="P21" s="361"/>
    </row>
    <row r="22" spans="1:21" ht="20.100000000000001" customHeight="1">
      <c r="A22" s="24"/>
      <c r="B22" s="5"/>
      <c r="C22" s="6"/>
      <c r="D22" s="7"/>
      <c r="E22" s="11"/>
      <c r="F22" s="12"/>
      <c r="G22" s="13"/>
      <c r="H22" s="44"/>
      <c r="I22" s="45"/>
      <c r="J22" s="73"/>
      <c r="K22" s="351">
        <v>0</v>
      </c>
      <c r="L22" s="353">
        <v>0</v>
      </c>
      <c r="M22" s="353">
        <v>0</v>
      </c>
      <c r="N22" s="365">
        <f t="shared" ref="N22" si="6">(K22*2)+(L22*1)</f>
        <v>0</v>
      </c>
      <c r="O22" s="366" t="str">
        <f t="shared" ref="O22" si="7">IF(T22=0,"",S22/T22)</f>
        <v/>
      </c>
      <c r="P22" s="361" t="str">
        <f>IF(O22="","",RANK(R22,R16:R22))</f>
        <v/>
      </c>
      <c r="R22" s="1" t="e">
        <f>N22*10000+O22*100</f>
        <v>#VALUE!</v>
      </c>
      <c r="S22" s="1">
        <f>SUM(B22,E22,H22)</f>
        <v>0</v>
      </c>
      <c r="T22" s="1">
        <f>SUM(D22,G22,J22)</f>
        <v>0</v>
      </c>
      <c r="U22" s="1" t="str">
        <f>IF(T22=0,"",(3-P22)*100000+N22*1000+O22)</f>
        <v/>
      </c>
    </row>
    <row r="23" spans="1:21" ht="34.5" customHeight="1">
      <c r="A23" s="20"/>
      <c r="B23" s="5"/>
      <c r="C23" s="30"/>
      <c r="D23" s="7"/>
      <c r="E23" s="5"/>
      <c r="F23" s="29"/>
      <c r="G23" s="7"/>
      <c r="H23" s="47"/>
      <c r="I23" s="48"/>
      <c r="J23" s="74"/>
      <c r="K23" s="351"/>
      <c r="L23" s="353"/>
      <c r="M23" s="353"/>
      <c r="N23" s="353"/>
      <c r="O23" s="356"/>
      <c r="P23" s="361"/>
    </row>
    <row r="24" spans="1:21" ht="20.100000000000001" customHeight="1" thickBot="1">
      <c r="A24" s="22"/>
      <c r="B24" s="15" t="str">
        <f>IF(D22=0,"",B22/D22)</f>
        <v/>
      </c>
      <c r="C24" s="16"/>
      <c r="D24" s="17"/>
      <c r="E24" s="15" t="str">
        <f>IF(G22=0,"",E22/G22)</f>
        <v/>
      </c>
      <c r="F24" s="16"/>
      <c r="G24" s="17"/>
      <c r="H24" s="61"/>
      <c r="I24" s="62"/>
      <c r="J24" s="75"/>
      <c r="K24" s="363"/>
      <c r="L24" s="364"/>
      <c r="M24" s="364"/>
      <c r="N24" s="364"/>
      <c r="O24" s="367"/>
      <c r="P24" s="362"/>
    </row>
    <row r="25" spans="1:21" ht="45" customHeight="1" thickBot="1">
      <c r="A25" s="334" t="s">
        <v>10</v>
      </c>
      <c r="B25" s="334"/>
      <c r="C25" s="334"/>
      <c r="D25" s="334"/>
      <c r="E25" s="334"/>
      <c r="F25" s="334"/>
      <c r="G25" s="334"/>
      <c r="H25" s="334"/>
      <c r="I25" s="334"/>
      <c r="J25" s="334"/>
      <c r="K25" s="334"/>
      <c r="L25" s="334"/>
      <c r="M25" s="334"/>
      <c r="N25" s="334"/>
      <c r="O25" s="334"/>
      <c r="P25" s="334"/>
    </row>
    <row r="26" spans="1:21" ht="20.100000000000001" customHeight="1">
      <c r="A26" s="335" t="s">
        <v>6</v>
      </c>
      <c r="B26" s="337" t="s">
        <v>7</v>
      </c>
      <c r="C26" s="338"/>
      <c r="D26" s="339"/>
      <c r="E26" s="337"/>
      <c r="F26" s="338"/>
      <c r="G26" s="339"/>
      <c r="H26" s="337"/>
      <c r="I26" s="338"/>
      <c r="J26" s="339"/>
      <c r="K26" s="340" t="s">
        <v>0</v>
      </c>
      <c r="L26" s="340" t="s">
        <v>1</v>
      </c>
      <c r="M26" s="340" t="s">
        <v>2</v>
      </c>
      <c r="N26" s="340" t="s">
        <v>3</v>
      </c>
      <c r="O26" s="340" t="s">
        <v>4</v>
      </c>
      <c r="P26" s="348" t="s">
        <v>5</v>
      </c>
    </row>
    <row r="27" spans="1:21" ht="20.100000000000001" customHeight="1" thickBot="1">
      <c r="A27" s="336"/>
      <c r="B27" s="342">
        <v>0.35</v>
      </c>
      <c r="C27" s="343"/>
      <c r="D27" s="344"/>
      <c r="E27" s="345"/>
      <c r="F27" s="346"/>
      <c r="G27" s="347"/>
      <c r="H27" s="345"/>
      <c r="I27" s="346"/>
      <c r="J27" s="347"/>
      <c r="K27" s="341"/>
      <c r="L27" s="341"/>
      <c r="M27" s="341"/>
      <c r="N27" s="341"/>
      <c r="O27" s="341"/>
      <c r="P27" s="349"/>
    </row>
    <row r="28" spans="1:21" ht="20.100000000000001" customHeight="1">
      <c r="A28" s="21"/>
      <c r="B28" s="53"/>
      <c r="C28" s="54"/>
      <c r="D28" s="55"/>
      <c r="E28" s="2"/>
      <c r="F28" s="3"/>
      <c r="G28" s="4"/>
      <c r="H28" s="2"/>
      <c r="I28" s="3"/>
      <c r="J28" s="76"/>
      <c r="K28" s="350">
        <v>0</v>
      </c>
      <c r="L28" s="352">
        <v>0</v>
      </c>
      <c r="M28" s="352">
        <v>0</v>
      </c>
      <c r="N28" s="352">
        <f>(K28*2)+(L28*1)</f>
        <v>0</v>
      </c>
      <c r="O28" s="355" t="str">
        <f>IF(T28=0,"",S28/T28)</f>
        <v/>
      </c>
      <c r="P28" s="368" t="str">
        <f>IF(O28="","",RANK(R28,R28:R34))</f>
        <v/>
      </c>
      <c r="R28" s="1" t="e">
        <f>N28*10000+O28*100</f>
        <v>#VALUE!</v>
      </c>
      <c r="S28" s="1">
        <f>SUM(B28,E28,H28)</f>
        <v>0</v>
      </c>
      <c r="T28" s="1">
        <f>SUM(D28,G28,J28)</f>
        <v>0</v>
      </c>
      <c r="U28" s="1" t="str">
        <f>IF(T28=0,"",(3-P28)*100000+N28*1000+O28)</f>
        <v/>
      </c>
    </row>
    <row r="29" spans="1:21" ht="34.5" customHeight="1">
      <c r="A29" s="20"/>
      <c r="B29" s="47"/>
      <c r="C29" s="48"/>
      <c r="D29" s="49"/>
      <c r="E29" s="5"/>
      <c r="F29" s="31" t="s">
        <v>29</v>
      </c>
      <c r="G29" s="7"/>
      <c r="H29" s="5"/>
      <c r="I29" s="29"/>
      <c r="J29" s="77"/>
      <c r="K29" s="351"/>
      <c r="L29" s="353"/>
      <c r="M29" s="353"/>
      <c r="N29" s="353"/>
      <c r="O29" s="356"/>
      <c r="P29" s="361"/>
    </row>
    <row r="30" spans="1:21" ht="20.100000000000001" customHeight="1">
      <c r="A30" s="23"/>
      <c r="B30" s="50"/>
      <c r="C30" s="51"/>
      <c r="D30" s="52"/>
      <c r="E30" s="19" t="str">
        <f>IF(G28=0,"",E28/G28)</f>
        <v/>
      </c>
      <c r="F30" s="6"/>
      <c r="G30" s="7"/>
      <c r="H30" s="8" t="str">
        <f>IF(J28=0,"",H28/J28)</f>
        <v/>
      </c>
      <c r="I30" s="9"/>
      <c r="J30" s="78"/>
      <c r="K30" s="351"/>
      <c r="L30" s="353"/>
      <c r="M30" s="353"/>
      <c r="N30" s="354"/>
      <c r="O30" s="357"/>
      <c r="P30" s="361"/>
    </row>
    <row r="31" spans="1:21" ht="20.100000000000001" customHeight="1">
      <c r="A31" s="24"/>
      <c r="B31" s="5"/>
      <c r="C31" s="6"/>
      <c r="D31" s="7"/>
      <c r="E31" s="44"/>
      <c r="F31" s="45"/>
      <c r="G31" s="46"/>
      <c r="H31" s="11"/>
      <c r="I31" s="12"/>
      <c r="J31" s="79"/>
      <c r="K31" s="351">
        <v>0</v>
      </c>
      <c r="L31" s="353">
        <v>0</v>
      </c>
      <c r="M31" s="353">
        <v>0</v>
      </c>
      <c r="N31" s="353">
        <f t="shared" ref="N31" si="8">(K31*2)+(L31*1)</f>
        <v>0</v>
      </c>
      <c r="O31" s="356" t="str">
        <f t="shared" ref="O31" si="9">IF(T31=0,"",S31/T31)</f>
        <v/>
      </c>
      <c r="P31" s="361" t="str">
        <f>IF(O31="","",RANK(R31,R28:R34))</f>
        <v/>
      </c>
      <c r="R31" s="1" t="e">
        <f>N31*10000+O31*100</f>
        <v>#VALUE!</v>
      </c>
      <c r="S31" s="1">
        <f>SUM(B31,E31,H31)</f>
        <v>0</v>
      </c>
      <c r="T31" s="1">
        <f>SUM(D31,G31,J31)</f>
        <v>0</v>
      </c>
      <c r="U31" s="1" t="str">
        <f>IF(T31=0,"",(3-P31)*100000+N31*1000+O31)</f>
        <v/>
      </c>
    </row>
    <row r="32" spans="1:21" ht="34.5" customHeight="1">
      <c r="A32" s="20"/>
      <c r="B32" s="5"/>
      <c r="C32" s="30"/>
      <c r="D32" s="7"/>
      <c r="E32" s="47"/>
      <c r="F32" s="48"/>
      <c r="G32" s="49"/>
      <c r="H32" s="5"/>
      <c r="I32" s="29"/>
      <c r="J32" s="77"/>
      <c r="K32" s="351"/>
      <c r="L32" s="353"/>
      <c r="M32" s="353"/>
      <c r="N32" s="353"/>
      <c r="O32" s="356"/>
      <c r="P32" s="361"/>
    </row>
    <row r="33" spans="1:21" ht="20.100000000000001" customHeight="1">
      <c r="A33" s="23"/>
      <c r="B33" s="8" t="str">
        <f>IF(D31=0,"",B31/D31)</f>
        <v/>
      </c>
      <c r="C33" s="9"/>
      <c r="D33" s="10"/>
      <c r="E33" s="50"/>
      <c r="F33" s="51"/>
      <c r="G33" s="52"/>
      <c r="H33" s="19" t="str">
        <f>IF(J31=0,"",H31/J31)</f>
        <v/>
      </c>
      <c r="I33" s="6"/>
      <c r="J33" s="77"/>
      <c r="K33" s="351"/>
      <c r="L33" s="353"/>
      <c r="M33" s="353"/>
      <c r="N33" s="353"/>
      <c r="O33" s="356"/>
      <c r="P33" s="361"/>
    </row>
    <row r="34" spans="1:21" ht="20.100000000000001" customHeight="1">
      <c r="A34" s="24"/>
      <c r="B34" s="5"/>
      <c r="C34" s="6"/>
      <c r="D34" s="7"/>
      <c r="E34" s="11"/>
      <c r="F34" s="12"/>
      <c r="G34" s="13"/>
      <c r="H34" s="44"/>
      <c r="I34" s="45"/>
      <c r="J34" s="73"/>
      <c r="K34" s="351">
        <v>0</v>
      </c>
      <c r="L34" s="353">
        <v>0</v>
      </c>
      <c r="M34" s="353">
        <v>0</v>
      </c>
      <c r="N34" s="365">
        <f t="shared" ref="N34" si="10">(K34*2)+(L34*1)</f>
        <v>0</v>
      </c>
      <c r="O34" s="366" t="str">
        <f t="shared" ref="O34" si="11">IF(T34=0,"",S34/T34)</f>
        <v/>
      </c>
      <c r="P34" s="361" t="str">
        <f>IF(O34="","",RANK(R34,R28:R34))</f>
        <v/>
      </c>
      <c r="R34" s="1" t="e">
        <f>N34*10000+O34*100</f>
        <v>#VALUE!</v>
      </c>
      <c r="S34" s="1">
        <f>SUM(B34,E34,H34)</f>
        <v>0</v>
      </c>
      <c r="T34" s="1">
        <f>SUM(D34,G34,J34)</f>
        <v>0</v>
      </c>
      <c r="U34" s="1" t="str">
        <f>IF(T34=0,"",(3-P34)*100000+N34*1000+O34)</f>
        <v/>
      </c>
    </row>
    <row r="35" spans="1:21" ht="34.5" customHeight="1">
      <c r="A35" s="20"/>
      <c r="B35" s="5"/>
      <c r="C35" s="30"/>
      <c r="D35" s="7"/>
      <c r="E35" s="5"/>
      <c r="F35" s="29"/>
      <c r="G35" s="7"/>
      <c r="H35" s="47"/>
      <c r="I35" s="48"/>
      <c r="J35" s="74"/>
      <c r="K35" s="351"/>
      <c r="L35" s="353"/>
      <c r="M35" s="353"/>
      <c r="N35" s="353"/>
      <c r="O35" s="356"/>
      <c r="P35" s="361"/>
    </row>
    <row r="36" spans="1:21" ht="20.100000000000001" customHeight="1" thickBot="1">
      <c r="A36" s="22"/>
      <c r="B36" s="15" t="str">
        <f>IF(D34=0,"",B34/D34)</f>
        <v/>
      </c>
      <c r="C36" s="16"/>
      <c r="D36" s="17"/>
      <c r="E36" s="15" t="str">
        <f>IF(G34=0,"",E34/G34)</f>
        <v/>
      </c>
      <c r="F36" s="16"/>
      <c r="G36" s="17"/>
      <c r="H36" s="61"/>
      <c r="I36" s="62"/>
      <c r="J36" s="75"/>
      <c r="K36" s="363"/>
      <c r="L36" s="364"/>
      <c r="M36" s="364"/>
      <c r="N36" s="364"/>
      <c r="O36" s="367"/>
      <c r="P36" s="362"/>
    </row>
    <row r="37" spans="1:21" ht="45" customHeight="1" thickBot="1">
      <c r="A37" s="334" t="s">
        <v>11</v>
      </c>
      <c r="B37" s="334"/>
      <c r="C37" s="334"/>
      <c r="D37" s="334"/>
      <c r="E37" s="334"/>
      <c r="F37" s="334"/>
      <c r="G37" s="334"/>
      <c r="H37" s="334"/>
      <c r="I37" s="334"/>
      <c r="J37" s="334"/>
      <c r="K37" s="334"/>
      <c r="L37" s="334"/>
      <c r="M37" s="334"/>
      <c r="N37" s="334"/>
      <c r="O37" s="334"/>
      <c r="P37" s="334"/>
    </row>
    <row r="38" spans="1:21" ht="20.100000000000001" customHeight="1">
      <c r="A38" s="335" t="s">
        <v>6</v>
      </c>
      <c r="B38" s="337" t="s">
        <v>7</v>
      </c>
      <c r="C38" s="338"/>
      <c r="D38" s="339"/>
      <c r="E38" s="337"/>
      <c r="F38" s="338"/>
      <c r="G38" s="339"/>
      <c r="H38" s="337"/>
      <c r="I38" s="338"/>
      <c r="J38" s="339"/>
      <c r="K38" s="340" t="s">
        <v>0</v>
      </c>
      <c r="L38" s="340" t="s">
        <v>1</v>
      </c>
      <c r="M38" s="340" t="s">
        <v>2</v>
      </c>
      <c r="N38" s="340" t="s">
        <v>3</v>
      </c>
      <c r="O38" s="340" t="s">
        <v>4</v>
      </c>
      <c r="P38" s="348" t="s">
        <v>5</v>
      </c>
    </row>
    <row r="39" spans="1:21" ht="20.100000000000001" customHeight="1" thickBot="1">
      <c r="A39" s="336"/>
      <c r="B39" s="342">
        <v>0.35</v>
      </c>
      <c r="C39" s="343"/>
      <c r="D39" s="344"/>
      <c r="E39" s="345"/>
      <c r="F39" s="346"/>
      <c r="G39" s="347"/>
      <c r="H39" s="345"/>
      <c r="I39" s="346"/>
      <c r="J39" s="347"/>
      <c r="K39" s="341"/>
      <c r="L39" s="341"/>
      <c r="M39" s="341"/>
      <c r="N39" s="341"/>
      <c r="O39" s="341"/>
      <c r="P39" s="349"/>
    </row>
    <row r="40" spans="1:21" ht="20.100000000000001" customHeight="1">
      <c r="A40" s="21"/>
      <c r="B40" s="53"/>
      <c r="C40" s="54"/>
      <c r="D40" s="55"/>
      <c r="E40" s="2"/>
      <c r="F40" s="3"/>
      <c r="G40" s="4"/>
      <c r="H40" s="2"/>
      <c r="I40" s="3"/>
      <c r="J40" s="76"/>
      <c r="K40" s="350">
        <v>0</v>
      </c>
      <c r="L40" s="352">
        <v>0</v>
      </c>
      <c r="M40" s="352">
        <v>0</v>
      </c>
      <c r="N40" s="352">
        <f>(K40*2)+(L40*1)</f>
        <v>0</v>
      </c>
      <c r="O40" s="355" t="str">
        <f>IF(T40=0,"",S40/T40)</f>
        <v/>
      </c>
      <c r="P40" s="368" t="str">
        <f>IF(O40="","",RANK(R40,R40:R46))</f>
        <v/>
      </c>
      <c r="R40" s="1" t="e">
        <f>N40*10000+O40*100</f>
        <v>#VALUE!</v>
      </c>
      <c r="S40" s="1">
        <f>SUM(B40,E40,H40)</f>
        <v>0</v>
      </c>
      <c r="T40" s="1">
        <f>SUM(D40,G40,J40)</f>
        <v>0</v>
      </c>
      <c r="U40" s="1" t="str">
        <f>IF(T40=0,"",(3-P40)*100000+N40*1000+O40)</f>
        <v/>
      </c>
    </row>
    <row r="41" spans="1:21" ht="35.25" customHeight="1">
      <c r="A41" s="20"/>
      <c r="B41" s="47"/>
      <c r="C41" s="48"/>
      <c r="D41" s="49"/>
      <c r="E41" s="5"/>
      <c r="F41" s="31" t="s">
        <v>29</v>
      </c>
      <c r="G41" s="7"/>
      <c r="H41" s="5"/>
      <c r="I41" s="29"/>
      <c r="J41" s="77"/>
      <c r="K41" s="351"/>
      <c r="L41" s="353"/>
      <c r="M41" s="353"/>
      <c r="N41" s="353"/>
      <c r="O41" s="356"/>
      <c r="P41" s="361"/>
    </row>
    <row r="42" spans="1:21" ht="20.100000000000001" customHeight="1">
      <c r="A42" s="23"/>
      <c r="B42" s="50"/>
      <c r="C42" s="51"/>
      <c r="D42" s="52"/>
      <c r="E42" s="19" t="str">
        <f>IF(G40=0,"",E40/G40)</f>
        <v/>
      </c>
      <c r="F42" s="6"/>
      <c r="G42" s="7"/>
      <c r="H42" s="8" t="str">
        <f>IF(J40=0,"",H40/J40)</f>
        <v/>
      </c>
      <c r="I42" s="9"/>
      <c r="J42" s="78"/>
      <c r="K42" s="351"/>
      <c r="L42" s="353"/>
      <c r="M42" s="353"/>
      <c r="N42" s="354"/>
      <c r="O42" s="357"/>
      <c r="P42" s="361"/>
    </row>
    <row r="43" spans="1:21" ht="20.100000000000001" customHeight="1">
      <c r="A43" s="24"/>
      <c r="B43" s="5"/>
      <c r="C43" s="6"/>
      <c r="D43" s="7"/>
      <c r="E43" s="44"/>
      <c r="F43" s="45"/>
      <c r="G43" s="46"/>
      <c r="H43" s="11"/>
      <c r="I43" s="12"/>
      <c r="J43" s="79"/>
      <c r="K43" s="351">
        <v>0</v>
      </c>
      <c r="L43" s="353">
        <v>0</v>
      </c>
      <c r="M43" s="353">
        <v>0</v>
      </c>
      <c r="N43" s="353">
        <f t="shared" ref="N43" si="12">(K43*2)+(L43*1)</f>
        <v>0</v>
      </c>
      <c r="O43" s="356" t="str">
        <f t="shared" ref="O43" si="13">IF(T43=0,"",S43/T43)</f>
        <v/>
      </c>
      <c r="P43" s="361" t="str">
        <f>IF(O43="","",RANK(R43,R40:R46))</f>
        <v/>
      </c>
      <c r="R43" s="1" t="e">
        <f>N43*10000+O43*100</f>
        <v>#VALUE!</v>
      </c>
      <c r="S43" s="1">
        <f>SUM(B43,E43,H43)</f>
        <v>0</v>
      </c>
      <c r="T43" s="1">
        <f>SUM(D43,G43,J43)</f>
        <v>0</v>
      </c>
      <c r="U43" s="1" t="str">
        <f>IF(T43=0,"",(3-P43)*100000+N43*1000+O43)</f>
        <v/>
      </c>
    </row>
    <row r="44" spans="1:21" ht="34.5" customHeight="1">
      <c r="A44" s="20"/>
      <c r="B44" s="5"/>
      <c r="C44" s="30"/>
      <c r="D44" s="7"/>
      <c r="E44" s="47"/>
      <c r="F44" s="48"/>
      <c r="G44" s="49"/>
      <c r="H44" s="5"/>
      <c r="I44" s="29"/>
      <c r="J44" s="77"/>
      <c r="K44" s="351"/>
      <c r="L44" s="353"/>
      <c r="M44" s="353"/>
      <c r="N44" s="353"/>
      <c r="O44" s="356"/>
      <c r="P44" s="361"/>
    </row>
    <row r="45" spans="1:21" ht="20.100000000000001" customHeight="1">
      <c r="A45" s="23"/>
      <c r="B45" s="8" t="str">
        <f>IF(D43=0,"",B43/D43)</f>
        <v/>
      </c>
      <c r="C45" s="9"/>
      <c r="D45" s="10"/>
      <c r="E45" s="50"/>
      <c r="F45" s="51"/>
      <c r="G45" s="52"/>
      <c r="H45" s="19" t="str">
        <f>IF(J43=0,"",H43/J43)</f>
        <v/>
      </c>
      <c r="I45" s="6"/>
      <c r="J45" s="77"/>
      <c r="K45" s="351"/>
      <c r="L45" s="353"/>
      <c r="M45" s="353"/>
      <c r="N45" s="353"/>
      <c r="O45" s="356"/>
      <c r="P45" s="361"/>
    </row>
    <row r="46" spans="1:21" ht="20.100000000000001" customHeight="1">
      <c r="A46" s="24"/>
      <c r="B46" s="5"/>
      <c r="C46" s="6"/>
      <c r="D46" s="7"/>
      <c r="E46" s="11"/>
      <c r="F46" s="12"/>
      <c r="G46" s="13"/>
      <c r="H46" s="44"/>
      <c r="I46" s="45"/>
      <c r="J46" s="73"/>
      <c r="K46" s="351">
        <v>0</v>
      </c>
      <c r="L46" s="353">
        <v>0</v>
      </c>
      <c r="M46" s="353">
        <v>0</v>
      </c>
      <c r="N46" s="365">
        <f t="shared" ref="N46" si="14">(K46*2)+(L46*1)</f>
        <v>0</v>
      </c>
      <c r="O46" s="366" t="str">
        <f t="shared" ref="O46" si="15">IF(T46=0,"",S46/T46)</f>
        <v/>
      </c>
      <c r="P46" s="361" t="str">
        <f>IF(O46="","",RANK(R46,R40:R46))</f>
        <v/>
      </c>
      <c r="R46" s="1" t="e">
        <f>N46*10000+O46*100</f>
        <v>#VALUE!</v>
      </c>
      <c r="S46" s="1">
        <f>SUM(B46,E46,H46)</f>
        <v>0</v>
      </c>
      <c r="T46" s="1">
        <f>SUM(D46,G46,J46)</f>
        <v>0</v>
      </c>
      <c r="U46" s="1" t="str">
        <f>IF(T46=0,"",(3-P46)*100000+N46*1000+O46)</f>
        <v/>
      </c>
    </row>
    <row r="47" spans="1:21" ht="34.5" customHeight="1">
      <c r="A47" s="20"/>
      <c r="B47" s="5"/>
      <c r="C47" s="30"/>
      <c r="D47" s="7"/>
      <c r="E47" s="5"/>
      <c r="F47" s="29"/>
      <c r="G47" s="7"/>
      <c r="H47" s="47"/>
      <c r="I47" s="48"/>
      <c r="J47" s="74"/>
      <c r="K47" s="351"/>
      <c r="L47" s="353"/>
      <c r="M47" s="353"/>
      <c r="N47" s="353"/>
      <c r="O47" s="356"/>
      <c r="P47" s="361"/>
    </row>
    <row r="48" spans="1:21" ht="20.100000000000001" customHeight="1" thickBot="1">
      <c r="A48" s="22"/>
      <c r="B48" s="15" t="str">
        <f>IF(D46=0,"",B46/D46)</f>
        <v/>
      </c>
      <c r="C48" s="16"/>
      <c r="D48" s="17"/>
      <c r="E48" s="15" t="str">
        <f>IF(G46=0,"",E46/G46)</f>
        <v/>
      </c>
      <c r="F48" s="16"/>
      <c r="G48" s="17"/>
      <c r="H48" s="61"/>
      <c r="I48" s="62"/>
      <c r="J48" s="75"/>
      <c r="K48" s="363"/>
      <c r="L48" s="364"/>
      <c r="M48" s="364"/>
      <c r="N48" s="364"/>
      <c r="O48" s="367"/>
      <c r="P48" s="362"/>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sheetData>
  <mergeCells count="128">
    <mergeCell ref="K40:K42"/>
    <mergeCell ref="L40:L42"/>
    <mergeCell ref="M40:M42"/>
    <mergeCell ref="N40:N42"/>
    <mergeCell ref="P46:P48"/>
    <mergeCell ref="K46:K48"/>
    <mergeCell ref="L46:L48"/>
    <mergeCell ref="M46:M48"/>
    <mergeCell ref="N46:N48"/>
    <mergeCell ref="O46:O48"/>
    <mergeCell ref="O40:O42"/>
    <mergeCell ref="P40:P42"/>
    <mergeCell ref="K43:K45"/>
    <mergeCell ref="L43:L45"/>
    <mergeCell ref="M43:M45"/>
    <mergeCell ref="N43:N45"/>
    <mergeCell ref="O43:O45"/>
    <mergeCell ref="P43:P45"/>
    <mergeCell ref="P34:P36"/>
    <mergeCell ref="A37:P37"/>
    <mergeCell ref="A38:A39"/>
    <mergeCell ref="B38:D38"/>
    <mergeCell ref="E38:G38"/>
    <mergeCell ref="H38:J38"/>
    <mergeCell ref="K38:K39"/>
    <mergeCell ref="L38:L39"/>
    <mergeCell ref="M38:M39"/>
    <mergeCell ref="N38:N39"/>
    <mergeCell ref="K34:K36"/>
    <mergeCell ref="L34:L36"/>
    <mergeCell ref="M34:M36"/>
    <mergeCell ref="N34:N36"/>
    <mergeCell ref="O34:O36"/>
    <mergeCell ref="O38:O39"/>
    <mergeCell ref="P38:P39"/>
    <mergeCell ref="B39:D39"/>
    <mergeCell ref="E39:G39"/>
    <mergeCell ref="H39:J39"/>
    <mergeCell ref="K28:K30"/>
    <mergeCell ref="L28:L30"/>
    <mergeCell ref="M28:M30"/>
    <mergeCell ref="N28:N30"/>
    <mergeCell ref="O28:O30"/>
    <mergeCell ref="P28:P30"/>
    <mergeCell ref="K31:K33"/>
    <mergeCell ref="L31:L33"/>
    <mergeCell ref="M31:M33"/>
    <mergeCell ref="N31:N33"/>
    <mergeCell ref="O31:O33"/>
    <mergeCell ref="P31:P33"/>
    <mergeCell ref="P22:P24"/>
    <mergeCell ref="A25:P25"/>
    <mergeCell ref="A26:A27"/>
    <mergeCell ref="B26:D26"/>
    <mergeCell ref="E26:G26"/>
    <mergeCell ref="H26:J26"/>
    <mergeCell ref="K26:K27"/>
    <mergeCell ref="L26:L27"/>
    <mergeCell ref="M26:M27"/>
    <mergeCell ref="N26:N27"/>
    <mergeCell ref="K22:K24"/>
    <mergeCell ref="L22:L24"/>
    <mergeCell ref="M22:M24"/>
    <mergeCell ref="N22:N24"/>
    <mergeCell ref="O22:O24"/>
    <mergeCell ref="O26:O27"/>
    <mergeCell ref="P26:P27"/>
    <mergeCell ref="B27:D27"/>
    <mergeCell ref="E27:G27"/>
    <mergeCell ref="H27:J27"/>
    <mergeCell ref="K16:K18"/>
    <mergeCell ref="L16:L18"/>
    <mergeCell ref="M16:M18"/>
    <mergeCell ref="N16:N18"/>
    <mergeCell ref="O16:O18"/>
    <mergeCell ref="P16:P18"/>
    <mergeCell ref="K19:K21"/>
    <mergeCell ref="L19:L21"/>
    <mergeCell ref="M19:M21"/>
    <mergeCell ref="N19:N21"/>
    <mergeCell ref="O19:O21"/>
    <mergeCell ref="P19:P21"/>
    <mergeCell ref="P10:P12"/>
    <mergeCell ref="A13:P13"/>
    <mergeCell ref="A14:A15"/>
    <mergeCell ref="B14:D14"/>
    <mergeCell ref="E14:G14"/>
    <mergeCell ref="H14:J14"/>
    <mergeCell ref="K14:K15"/>
    <mergeCell ref="L14:L15"/>
    <mergeCell ref="M14:M15"/>
    <mergeCell ref="N14:N15"/>
    <mergeCell ref="K10:K12"/>
    <mergeCell ref="L10:L12"/>
    <mergeCell ref="M10:M12"/>
    <mergeCell ref="N10:N12"/>
    <mergeCell ref="O10:O12"/>
    <mergeCell ref="O14:O15"/>
    <mergeCell ref="P14:P15"/>
    <mergeCell ref="B15:D15"/>
    <mergeCell ref="E15:G15"/>
    <mergeCell ref="H15:J15"/>
    <mergeCell ref="K4:K6"/>
    <mergeCell ref="L4:L6"/>
    <mergeCell ref="M4:M6"/>
    <mergeCell ref="N4:N6"/>
    <mergeCell ref="O4:O6"/>
    <mergeCell ref="P4:P6"/>
    <mergeCell ref="K7:K9"/>
    <mergeCell ref="L7:L9"/>
    <mergeCell ref="M7:M9"/>
    <mergeCell ref="N7:N9"/>
    <mergeCell ref="O7:O9"/>
    <mergeCell ref="P7:P9"/>
    <mergeCell ref="A1:P1"/>
    <mergeCell ref="A2:A3"/>
    <mergeCell ref="B2:D2"/>
    <mergeCell ref="E2:G2"/>
    <mergeCell ref="H2:J2"/>
    <mergeCell ref="K2:K3"/>
    <mergeCell ref="L2:L3"/>
    <mergeCell ref="M2:M3"/>
    <mergeCell ref="N2:N3"/>
    <mergeCell ref="O2:O3"/>
    <mergeCell ref="B3:D3"/>
    <mergeCell ref="E3:G3"/>
    <mergeCell ref="H3:J3"/>
    <mergeCell ref="P2:P3"/>
  </mergeCells>
  <printOptions horizontalCentered="1" verticalCentered="1"/>
  <pageMargins left="0.70866141732283472" right="0.70866141732283472" top="0.74803149606299213" bottom="0.74803149606299213" header="0.31496062992125984" footer="0.31496062992125984"/>
  <pageSetup paperSize="9" scale="61" orientation="portrait" horizontalDpi="0" verticalDpi="0"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U191"/>
  <sheetViews>
    <sheetView topLeftCell="A43" zoomScale="80" zoomScaleNormal="80" workbookViewId="0">
      <selection activeCell="X64" sqref="X64"/>
    </sheetView>
  </sheetViews>
  <sheetFormatPr baseColWidth="10" defaultRowHeight="15"/>
  <cols>
    <col min="1" max="1" width="22.42578125" style="1" customWidth="1"/>
    <col min="2" max="2" width="6.7109375" style="1" customWidth="1"/>
    <col min="3" max="3" width="7" style="1" customWidth="1"/>
    <col min="4" max="5" width="6.7109375" style="1" customWidth="1"/>
    <col min="6" max="6" width="7" style="1" customWidth="1"/>
    <col min="7" max="8" width="6.7109375" style="1" customWidth="1"/>
    <col min="9" max="9" width="7" style="1" customWidth="1"/>
    <col min="10" max="14" width="6.7109375" style="1" customWidth="1"/>
    <col min="15" max="15" width="8.7109375" style="1" customWidth="1"/>
    <col min="16" max="16" width="7.85546875" style="1" customWidth="1"/>
    <col min="17" max="17" width="11.42578125" style="1"/>
    <col min="18" max="18" width="11.5703125" style="1" bestFit="1" customWidth="1"/>
    <col min="19" max="20" width="11.42578125" style="1"/>
    <col min="21" max="21" width="19.140625" style="1" customWidth="1"/>
    <col min="22" max="16384" width="11.42578125" style="1"/>
  </cols>
  <sheetData>
    <row r="1" spans="1:21" ht="45" customHeight="1" thickBot="1">
      <c r="A1" s="334" t="s">
        <v>12</v>
      </c>
      <c r="B1" s="334"/>
      <c r="C1" s="334"/>
      <c r="D1" s="334"/>
      <c r="E1" s="334"/>
      <c r="F1" s="334"/>
      <c r="G1" s="334"/>
      <c r="H1" s="334"/>
      <c r="I1" s="334"/>
      <c r="J1" s="334"/>
      <c r="K1" s="334"/>
      <c r="L1" s="334"/>
      <c r="M1" s="334"/>
      <c r="N1" s="334"/>
      <c r="O1" s="334"/>
      <c r="P1" s="334"/>
    </row>
    <row r="2" spans="1:21" ht="22.5" customHeight="1">
      <c r="A2" s="335" t="s">
        <v>6</v>
      </c>
      <c r="B2" s="337" t="s">
        <v>7</v>
      </c>
      <c r="C2" s="338"/>
      <c r="D2" s="339"/>
      <c r="E2" s="337"/>
      <c r="F2" s="338"/>
      <c r="G2" s="339"/>
      <c r="H2" s="337"/>
      <c r="I2" s="338"/>
      <c r="J2" s="339"/>
      <c r="K2" s="340" t="s">
        <v>0</v>
      </c>
      <c r="L2" s="340" t="s">
        <v>1</v>
      </c>
      <c r="M2" s="340" t="s">
        <v>2</v>
      </c>
      <c r="N2" s="340" t="s">
        <v>3</v>
      </c>
      <c r="O2" s="340" t="s">
        <v>4</v>
      </c>
      <c r="P2" s="348" t="s">
        <v>5</v>
      </c>
    </row>
    <row r="3" spans="1:21" ht="23.25" customHeight="1" thickBot="1">
      <c r="A3" s="336"/>
      <c r="B3" s="342">
        <v>0.35</v>
      </c>
      <c r="C3" s="343"/>
      <c r="D3" s="344"/>
      <c r="E3" s="345"/>
      <c r="F3" s="346"/>
      <c r="G3" s="347"/>
      <c r="H3" s="345"/>
      <c r="I3" s="346"/>
      <c r="J3" s="347"/>
      <c r="K3" s="341"/>
      <c r="L3" s="341"/>
      <c r="M3" s="341"/>
      <c r="N3" s="341"/>
      <c r="O3" s="341"/>
      <c r="P3" s="349"/>
    </row>
    <row r="4" spans="1:21" ht="20.100000000000001" customHeight="1">
      <c r="A4" s="21"/>
      <c r="B4" s="53"/>
      <c r="C4" s="54"/>
      <c r="D4" s="55"/>
      <c r="E4" s="2"/>
      <c r="F4" s="3"/>
      <c r="G4" s="4"/>
      <c r="H4" s="2"/>
      <c r="I4" s="3"/>
      <c r="J4" s="76"/>
      <c r="K4" s="350">
        <v>0</v>
      </c>
      <c r="L4" s="352">
        <v>0</v>
      </c>
      <c r="M4" s="352">
        <v>0</v>
      </c>
      <c r="N4" s="352">
        <f>(K4*2)+(L4*1)</f>
        <v>0</v>
      </c>
      <c r="O4" s="355" t="str">
        <f>IF(T4=0,"",S4/T4)</f>
        <v/>
      </c>
      <c r="P4" s="368" t="str">
        <f>IF(O4="","",RANK(R4,R4:R10))</f>
        <v/>
      </c>
      <c r="R4" s="1" t="e">
        <f>N4*10000+O4*100</f>
        <v>#VALUE!</v>
      </c>
      <c r="S4" s="1">
        <f>SUM(B4,E4,H4)</f>
        <v>0</v>
      </c>
      <c r="T4" s="1">
        <f>SUM(D4,G4,J4)</f>
        <v>0</v>
      </c>
      <c r="U4" s="1" t="str">
        <f>IF(T4=0,"",(3-P4)*100000+N4*1000+O4)</f>
        <v/>
      </c>
    </row>
    <row r="5" spans="1:21" ht="35.25" customHeight="1">
      <c r="A5" s="20"/>
      <c r="B5" s="47"/>
      <c r="C5" s="48"/>
      <c r="D5" s="49"/>
      <c r="E5" s="5"/>
      <c r="F5" s="31" t="s">
        <v>29</v>
      </c>
      <c r="G5" s="7"/>
      <c r="H5" s="5"/>
      <c r="I5" s="29"/>
      <c r="J5" s="77"/>
      <c r="K5" s="351"/>
      <c r="L5" s="353"/>
      <c r="M5" s="353"/>
      <c r="N5" s="353"/>
      <c r="O5" s="356"/>
      <c r="P5" s="361"/>
    </row>
    <row r="6" spans="1:21" ht="20.100000000000001" customHeight="1">
      <c r="A6" s="205"/>
      <c r="B6" s="50"/>
      <c r="C6" s="51"/>
      <c r="D6" s="52"/>
      <c r="E6" s="19" t="str">
        <f>IF(G4=0,"",E4/G4)</f>
        <v/>
      </c>
      <c r="F6" s="6"/>
      <c r="G6" s="7"/>
      <c r="H6" s="8" t="str">
        <f>IF(J4=0,"",H4/J4)</f>
        <v/>
      </c>
      <c r="I6" s="9"/>
      <c r="J6" s="78"/>
      <c r="K6" s="351"/>
      <c r="L6" s="353"/>
      <c r="M6" s="353"/>
      <c r="N6" s="354"/>
      <c r="O6" s="357"/>
      <c r="P6" s="361"/>
    </row>
    <row r="7" spans="1:21" ht="20.100000000000001" customHeight="1">
      <c r="A7" s="24"/>
      <c r="B7" s="5"/>
      <c r="C7" s="6"/>
      <c r="D7" s="7"/>
      <c r="E7" s="44"/>
      <c r="F7" s="45"/>
      <c r="G7" s="46"/>
      <c r="H7" s="11"/>
      <c r="I7" s="12"/>
      <c r="J7" s="79"/>
      <c r="K7" s="351">
        <v>0</v>
      </c>
      <c r="L7" s="353">
        <v>0</v>
      </c>
      <c r="M7" s="353">
        <v>0</v>
      </c>
      <c r="N7" s="353">
        <f t="shared" ref="N7" si="0">(K7*2)+(L7*1)</f>
        <v>0</v>
      </c>
      <c r="O7" s="356" t="str">
        <f t="shared" ref="O7" si="1">IF(T7=0,"",S7/T7)</f>
        <v/>
      </c>
      <c r="P7" s="361" t="str">
        <f>IF(O7="","",RANK(R7,R4:R10))</f>
        <v/>
      </c>
      <c r="R7" s="1" t="e">
        <f>N7*10000+O7*100</f>
        <v>#VALUE!</v>
      </c>
      <c r="S7" s="1">
        <f>SUM(B7,E7,H7)</f>
        <v>0</v>
      </c>
      <c r="T7" s="1">
        <f>SUM(D7,G7,J7)</f>
        <v>0</v>
      </c>
      <c r="U7" s="1" t="str">
        <f>IF(T7=0,"",(3-P7)*100000+N7*1000+O7)</f>
        <v/>
      </c>
    </row>
    <row r="8" spans="1:21" ht="35.25" customHeight="1">
      <c r="A8" s="20"/>
      <c r="B8" s="5"/>
      <c r="C8" s="30"/>
      <c r="D8" s="7"/>
      <c r="E8" s="47"/>
      <c r="F8" s="48"/>
      <c r="G8" s="49"/>
      <c r="H8" s="5"/>
      <c r="I8" s="29"/>
      <c r="J8" s="77"/>
      <c r="K8" s="351"/>
      <c r="L8" s="353"/>
      <c r="M8" s="353"/>
      <c r="N8" s="353"/>
      <c r="O8" s="356"/>
      <c r="P8" s="361"/>
    </row>
    <row r="9" spans="1:21" ht="20.100000000000001" customHeight="1">
      <c r="A9" s="205"/>
      <c r="B9" s="8" t="str">
        <f>IF(D7=0,"",B7/D7)</f>
        <v/>
      </c>
      <c r="C9" s="9"/>
      <c r="D9" s="10"/>
      <c r="E9" s="50"/>
      <c r="F9" s="51"/>
      <c r="G9" s="52"/>
      <c r="H9" s="19" t="str">
        <f>IF(J7=0,"",H7/J7)</f>
        <v/>
      </c>
      <c r="I9" s="6"/>
      <c r="J9" s="77"/>
      <c r="K9" s="351"/>
      <c r="L9" s="353"/>
      <c r="M9" s="353"/>
      <c r="N9" s="353"/>
      <c r="O9" s="356"/>
      <c r="P9" s="361"/>
    </row>
    <row r="10" spans="1:21" ht="20.100000000000001" customHeight="1">
      <c r="A10" s="24"/>
      <c r="B10" s="5"/>
      <c r="C10" s="6"/>
      <c r="D10" s="7"/>
      <c r="E10" s="11"/>
      <c r="F10" s="12"/>
      <c r="G10" s="13"/>
      <c r="H10" s="44"/>
      <c r="I10" s="45"/>
      <c r="J10" s="73"/>
      <c r="K10" s="351">
        <v>0</v>
      </c>
      <c r="L10" s="353">
        <v>0</v>
      </c>
      <c r="M10" s="353">
        <v>0</v>
      </c>
      <c r="N10" s="365">
        <f t="shared" ref="N10" si="2">(K10*2)+(L10*1)</f>
        <v>0</v>
      </c>
      <c r="O10" s="366" t="str">
        <f t="shared" ref="O10" si="3">IF(T10=0,"",S10/T10)</f>
        <v/>
      </c>
      <c r="P10" s="361" t="str">
        <f>IF(O10="","",RANK(R10,R4:R10))</f>
        <v/>
      </c>
      <c r="R10" s="1" t="e">
        <f>N10*10000+O10*100</f>
        <v>#VALUE!</v>
      </c>
      <c r="S10" s="1">
        <f>SUM(B10,E10,H10)</f>
        <v>0</v>
      </c>
      <c r="T10" s="1">
        <f>SUM(D10,G10,J10)</f>
        <v>0</v>
      </c>
      <c r="U10" s="1" t="str">
        <f>IF(T10=0,"",(3-P10)*100000+N10*1000+O10)</f>
        <v/>
      </c>
    </row>
    <row r="11" spans="1:21" ht="34.5" customHeight="1">
      <c r="A11" s="20"/>
      <c r="B11" s="5"/>
      <c r="C11" s="30"/>
      <c r="D11" s="7"/>
      <c r="E11" s="5"/>
      <c r="F11" s="29"/>
      <c r="G11" s="7"/>
      <c r="H11" s="47"/>
      <c r="I11" s="48"/>
      <c r="J11" s="74"/>
      <c r="K11" s="351"/>
      <c r="L11" s="353"/>
      <c r="M11" s="353"/>
      <c r="N11" s="353"/>
      <c r="O11" s="356"/>
      <c r="P11" s="361"/>
    </row>
    <row r="12" spans="1:21" ht="20.100000000000001" customHeight="1" thickBot="1">
      <c r="A12" s="22"/>
      <c r="B12" s="15" t="str">
        <f>IF(D10=0,"",B10/D10)</f>
        <v/>
      </c>
      <c r="C12" s="16"/>
      <c r="D12" s="17"/>
      <c r="E12" s="15" t="str">
        <f>IF(G10=0,"",E10/G10)</f>
        <v/>
      </c>
      <c r="F12" s="16"/>
      <c r="G12" s="17"/>
      <c r="H12" s="61"/>
      <c r="I12" s="62"/>
      <c r="J12" s="75"/>
      <c r="K12" s="363"/>
      <c r="L12" s="364"/>
      <c r="M12" s="364"/>
      <c r="N12" s="364"/>
      <c r="O12" s="367"/>
      <c r="P12" s="362"/>
    </row>
    <row r="13" spans="1:21" ht="44.25" customHeight="1" thickBot="1">
      <c r="A13" s="334" t="s">
        <v>13</v>
      </c>
      <c r="B13" s="334"/>
      <c r="C13" s="334"/>
      <c r="D13" s="334"/>
      <c r="E13" s="334"/>
      <c r="F13" s="334"/>
      <c r="G13" s="334"/>
      <c r="H13" s="334"/>
      <c r="I13" s="334"/>
      <c r="J13" s="334"/>
      <c r="K13" s="334"/>
      <c r="L13" s="334"/>
      <c r="M13" s="334"/>
      <c r="N13" s="334"/>
      <c r="O13" s="334"/>
      <c r="P13" s="334"/>
    </row>
    <row r="14" spans="1:21" ht="20.100000000000001" customHeight="1">
      <c r="A14" s="335" t="s">
        <v>6</v>
      </c>
      <c r="B14" s="337" t="s">
        <v>7</v>
      </c>
      <c r="C14" s="338"/>
      <c r="D14" s="339"/>
      <c r="E14" s="337"/>
      <c r="F14" s="338"/>
      <c r="G14" s="339"/>
      <c r="H14" s="337"/>
      <c r="I14" s="338"/>
      <c r="J14" s="339"/>
      <c r="K14" s="340" t="s">
        <v>0</v>
      </c>
      <c r="L14" s="340" t="s">
        <v>1</v>
      </c>
      <c r="M14" s="340" t="s">
        <v>2</v>
      </c>
      <c r="N14" s="340" t="s">
        <v>3</v>
      </c>
      <c r="O14" s="340" t="s">
        <v>4</v>
      </c>
      <c r="P14" s="348" t="s">
        <v>5</v>
      </c>
    </row>
    <row r="15" spans="1:21" ht="20.100000000000001" customHeight="1" thickBot="1">
      <c r="A15" s="336"/>
      <c r="B15" s="342">
        <v>0.35</v>
      </c>
      <c r="C15" s="343"/>
      <c r="D15" s="344"/>
      <c r="E15" s="345"/>
      <c r="F15" s="346"/>
      <c r="G15" s="347"/>
      <c r="H15" s="345"/>
      <c r="I15" s="346"/>
      <c r="J15" s="347"/>
      <c r="K15" s="341"/>
      <c r="L15" s="341"/>
      <c r="M15" s="341"/>
      <c r="N15" s="341"/>
      <c r="O15" s="341"/>
      <c r="P15" s="349"/>
    </row>
    <row r="16" spans="1:21" ht="20.100000000000001" customHeight="1">
      <c r="A16" s="21"/>
      <c r="B16" s="53"/>
      <c r="C16" s="54"/>
      <c r="D16" s="55"/>
      <c r="E16" s="2"/>
      <c r="F16" s="3"/>
      <c r="G16" s="4"/>
      <c r="H16" s="2"/>
      <c r="I16" s="3"/>
      <c r="J16" s="76"/>
      <c r="K16" s="350">
        <v>0</v>
      </c>
      <c r="L16" s="352">
        <v>0</v>
      </c>
      <c r="M16" s="352">
        <v>0</v>
      </c>
      <c r="N16" s="352">
        <f>(K16*2)+(L16*1)</f>
        <v>0</v>
      </c>
      <c r="O16" s="355" t="str">
        <f>IF(T16=0,"",S16/T16)</f>
        <v/>
      </c>
      <c r="P16" s="368" t="str">
        <f>IF(O16="","",RANK(R16,R16:R22))</f>
        <v/>
      </c>
      <c r="R16" s="1" t="e">
        <f>N16*10000+O16*100</f>
        <v>#VALUE!</v>
      </c>
      <c r="S16" s="1">
        <f>SUM(B16,E16,H16)</f>
        <v>0</v>
      </c>
      <c r="T16" s="1">
        <f>SUM(D16,G16,J16)</f>
        <v>0</v>
      </c>
      <c r="U16" s="1" t="str">
        <f>IF(T16=0,"",(3-P16)*100000+N16*1000+O16)</f>
        <v/>
      </c>
    </row>
    <row r="17" spans="1:21" ht="34.5" customHeight="1">
      <c r="A17" s="20"/>
      <c r="B17" s="47"/>
      <c r="C17" s="48"/>
      <c r="D17" s="49"/>
      <c r="E17" s="5"/>
      <c r="F17" s="31" t="s">
        <v>29</v>
      </c>
      <c r="G17" s="7"/>
      <c r="H17" s="5"/>
      <c r="I17" s="29"/>
      <c r="J17" s="77"/>
      <c r="K17" s="351"/>
      <c r="L17" s="353"/>
      <c r="M17" s="353"/>
      <c r="N17" s="353"/>
      <c r="O17" s="356"/>
      <c r="P17" s="361"/>
    </row>
    <row r="18" spans="1:21" ht="20.100000000000001" customHeight="1">
      <c r="A18" s="205"/>
      <c r="B18" s="50"/>
      <c r="C18" s="51"/>
      <c r="D18" s="52"/>
      <c r="E18" s="19" t="str">
        <f>IF(G16=0,"",E16/G16)</f>
        <v/>
      </c>
      <c r="F18" s="6"/>
      <c r="G18" s="7"/>
      <c r="H18" s="8" t="str">
        <f>IF(J16=0,"",H16/J16)</f>
        <v/>
      </c>
      <c r="I18" s="9"/>
      <c r="J18" s="78"/>
      <c r="K18" s="351"/>
      <c r="L18" s="353"/>
      <c r="M18" s="353"/>
      <c r="N18" s="354"/>
      <c r="O18" s="357"/>
      <c r="P18" s="361"/>
    </row>
    <row r="19" spans="1:21" ht="20.100000000000001" customHeight="1">
      <c r="A19" s="24"/>
      <c r="B19" s="5"/>
      <c r="C19" s="6"/>
      <c r="D19" s="7"/>
      <c r="E19" s="44"/>
      <c r="F19" s="45"/>
      <c r="G19" s="46"/>
      <c r="H19" s="11"/>
      <c r="I19" s="12"/>
      <c r="J19" s="79"/>
      <c r="K19" s="351">
        <v>0</v>
      </c>
      <c r="L19" s="353">
        <v>0</v>
      </c>
      <c r="M19" s="353">
        <v>0</v>
      </c>
      <c r="N19" s="353">
        <f t="shared" ref="N19" si="4">(K19*2)+(L19*1)</f>
        <v>0</v>
      </c>
      <c r="O19" s="356" t="str">
        <f t="shared" ref="O19" si="5">IF(T19=0,"",S19/T19)</f>
        <v/>
      </c>
      <c r="P19" s="361" t="str">
        <f>IF(O19="","",RANK(R19,R16:R22))</f>
        <v/>
      </c>
      <c r="R19" s="1" t="e">
        <f>N19*10000+O19*100</f>
        <v>#VALUE!</v>
      </c>
      <c r="S19" s="1">
        <f>SUM(B19,E19,H19)</f>
        <v>0</v>
      </c>
      <c r="T19" s="1">
        <f>SUM(D19,G19,J19)</f>
        <v>0</v>
      </c>
      <c r="U19" s="1" t="str">
        <f>IF(T19=0,"",(3-P19)*100000+N19*1000+O19)</f>
        <v/>
      </c>
    </row>
    <row r="20" spans="1:21" ht="34.5" customHeight="1">
      <c r="A20" s="20"/>
      <c r="B20" s="5"/>
      <c r="C20" s="30"/>
      <c r="D20" s="7"/>
      <c r="E20" s="47"/>
      <c r="F20" s="48"/>
      <c r="G20" s="49"/>
      <c r="H20" s="5"/>
      <c r="I20" s="29"/>
      <c r="J20" s="77"/>
      <c r="K20" s="351"/>
      <c r="L20" s="353"/>
      <c r="M20" s="353"/>
      <c r="N20" s="353"/>
      <c r="O20" s="356"/>
      <c r="P20" s="361"/>
    </row>
    <row r="21" spans="1:21" ht="20.100000000000001" customHeight="1">
      <c r="A21" s="205"/>
      <c r="B21" s="8" t="str">
        <f>IF(D19=0,"",B19/D19)</f>
        <v/>
      </c>
      <c r="C21" s="9"/>
      <c r="D21" s="10"/>
      <c r="E21" s="50"/>
      <c r="F21" s="51"/>
      <c r="G21" s="52"/>
      <c r="H21" s="19" t="str">
        <f>IF(J19=0,"",H19/J19)</f>
        <v/>
      </c>
      <c r="I21" s="6"/>
      <c r="J21" s="77"/>
      <c r="K21" s="351"/>
      <c r="L21" s="353"/>
      <c r="M21" s="353"/>
      <c r="N21" s="353"/>
      <c r="O21" s="356"/>
      <c r="P21" s="361"/>
    </row>
    <row r="22" spans="1:21" ht="20.100000000000001" customHeight="1">
      <c r="A22" s="24"/>
      <c r="B22" s="5"/>
      <c r="C22" s="6"/>
      <c r="D22" s="7"/>
      <c r="E22" s="11"/>
      <c r="F22" s="12"/>
      <c r="G22" s="13"/>
      <c r="H22" s="44"/>
      <c r="I22" s="45"/>
      <c r="J22" s="73"/>
      <c r="K22" s="351">
        <v>0</v>
      </c>
      <c r="L22" s="353">
        <v>0</v>
      </c>
      <c r="M22" s="353">
        <v>0</v>
      </c>
      <c r="N22" s="365">
        <f t="shared" ref="N22" si="6">(K22*2)+(L22*1)</f>
        <v>0</v>
      </c>
      <c r="O22" s="366" t="str">
        <f t="shared" ref="O22" si="7">IF(T22=0,"",S22/T22)</f>
        <v/>
      </c>
      <c r="P22" s="361" t="str">
        <f>IF(O22="","",RANK(R22,R16:R22))</f>
        <v/>
      </c>
      <c r="R22" s="1" t="e">
        <f>N22*10000+O22*100</f>
        <v>#VALUE!</v>
      </c>
      <c r="S22" s="1">
        <f>SUM(B22,E22,H22)</f>
        <v>0</v>
      </c>
      <c r="T22" s="1">
        <f>SUM(D22,G22,J22)</f>
        <v>0</v>
      </c>
      <c r="U22" s="1" t="str">
        <f>IF(T22=0,"",(3-P22)*100000+N22*1000+O22)</f>
        <v/>
      </c>
    </row>
    <row r="23" spans="1:21" ht="34.5" customHeight="1">
      <c r="A23" s="20"/>
      <c r="B23" s="5"/>
      <c r="C23" s="30"/>
      <c r="D23" s="7"/>
      <c r="E23" s="5"/>
      <c r="F23" s="29"/>
      <c r="G23" s="7"/>
      <c r="H23" s="47"/>
      <c r="I23" s="48"/>
      <c r="J23" s="74"/>
      <c r="K23" s="351"/>
      <c r="L23" s="353"/>
      <c r="M23" s="353"/>
      <c r="N23" s="353"/>
      <c r="O23" s="356"/>
      <c r="P23" s="361"/>
    </row>
    <row r="24" spans="1:21" ht="20.100000000000001" customHeight="1" thickBot="1">
      <c r="A24" s="22"/>
      <c r="B24" s="15" t="str">
        <f>IF(D22=0,"",B22/D22)</f>
        <v/>
      </c>
      <c r="C24" s="16"/>
      <c r="D24" s="17"/>
      <c r="E24" s="15" t="str">
        <f>IF(G22=0,"",E22/G22)</f>
        <v/>
      </c>
      <c r="F24" s="16"/>
      <c r="G24" s="17"/>
      <c r="H24" s="61"/>
      <c r="I24" s="62"/>
      <c r="J24" s="75"/>
      <c r="K24" s="363"/>
      <c r="L24" s="364"/>
      <c r="M24" s="364"/>
      <c r="N24" s="364"/>
      <c r="O24" s="367"/>
      <c r="P24" s="362"/>
    </row>
    <row r="25" spans="1:21" ht="45" customHeight="1" thickBot="1">
      <c r="A25" s="334" t="s">
        <v>14</v>
      </c>
      <c r="B25" s="334"/>
      <c r="C25" s="334"/>
      <c r="D25" s="334"/>
      <c r="E25" s="334"/>
      <c r="F25" s="334"/>
      <c r="G25" s="334"/>
      <c r="H25" s="334"/>
      <c r="I25" s="334"/>
      <c r="J25" s="334"/>
      <c r="K25" s="334"/>
      <c r="L25" s="334"/>
      <c r="M25" s="334"/>
      <c r="N25" s="334"/>
      <c r="O25" s="334"/>
      <c r="P25" s="334"/>
    </row>
    <row r="26" spans="1:21" ht="20.100000000000001" customHeight="1">
      <c r="A26" s="335" t="s">
        <v>6</v>
      </c>
      <c r="B26" s="337" t="s">
        <v>7</v>
      </c>
      <c r="C26" s="338"/>
      <c r="D26" s="339"/>
      <c r="E26" s="337"/>
      <c r="F26" s="338"/>
      <c r="G26" s="339"/>
      <c r="H26" s="337"/>
      <c r="I26" s="338"/>
      <c r="J26" s="339"/>
      <c r="K26" s="340" t="s">
        <v>0</v>
      </c>
      <c r="L26" s="340" t="s">
        <v>1</v>
      </c>
      <c r="M26" s="340" t="s">
        <v>2</v>
      </c>
      <c r="N26" s="340" t="s">
        <v>3</v>
      </c>
      <c r="O26" s="340" t="s">
        <v>4</v>
      </c>
      <c r="P26" s="348" t="s">
        <v>5</v>
      </c>
    </row>
    <row r="27" spans="1:21" ht="20.100000000000001" customHeight="1" thickBot="1">
      <c r="A27" s="336"/>
      <c r="B27" s="342">
        <v>0.35</v>
      </c>
      <c r="C27" s="343"/>
      <c r="D27" s="344"/>
      <c r="E27" s="345"/>
      <c r="F27" s="346"/>
      <c r="G27" s="347"/>
      <c r="H27" s="345"/>
      <c r="I27" s="346"/>
      <c r="J27" s="347"/>
      <c r="K27" s="341"/>
      <c r="L27" s="341"/>
      <c r="M27" s="341"/>
      <c r="N27" s="341"/>
      <c r="O27" s="341"/>
      <c r="P27" s="349"/>
    </row>
    <row r="28" spans="1:21" ht="20.100000000000001" customHeight="1">
      <c r="A28" s="21"/>
      <c r="B28" s="53"/>
      <c r="C28" s="54"/>
      <c r="D28" s="55"/>
      <c r="E28" s="2"/>
      <c r="F28" s="3"/>
      <c r="G28" s="4"/>
      <c r="H28" s="2"/>
      <c r="I28" s="3"/>
      <c r="J28" s="76"/>
      <c r="K28" s="350">
        <v>0</v>
      </c>
      <c r="L28" s="352">
        <v>0</v>
      </c>
      <c r="M28" s="352">
        <v>0</v>
      </c>
      <c r="N28" s="352">
        <f>(K28*2)+(L28*1)</f>
        <v>0</v>
      </c>
      <c r="O28" s="355" t="str">
        <f>IF(T28=0,"",S28/T28)</f>
        <v/>
      </c>
      <c r="P28" s="368" t="str">
        <f>IF(O28="","",RANK(R28,R28:R34))</f>
        <v/>
      </c>
      <c r="R28" s="1" t="e">
        <f>N28*10000+O28*100</f>
        <v>#VALUE!</v>
      </c>
      <c r="S28" s="1">
        <f>SUM(B28,E28,H28)</f>
        <v>0</v>
      </c>
      <c r="T28" s="1">
        <f>SUM(D28,G28,J28)</f>
        <v>0</v>
      </c>
      <c r="U28" s="1" t="str">
        <f>IF(T28=0,"",(3-P28)*100000+N28*1000+O28)</f>
        <v/>
      </c>
    </row>
    <row r="29" spans="1:21" ht="34.5" customHeight="1">
      <c r="A29" s="20"/>
      <c r="B29" s="47"/>
      <c r="C29" s="48"/>
      <c r="D29" s="49"/>
      <c r="E29" s="5"/>
      <c r="F29" s="31" t="s">
        <v>29</v>
      </c>
      <c r="G29" s="7"/>
      <c r="H29" s="5"/>
      <c r="I29" s="29"/>
      <c r="J29" s="77"/>
      <c r="K29" s="351"/>
      <c r="L29" s="353"/>
      <c r="M29" s="353"/>
      <c r="N29" s="353"/>
      <c r="O29" s="356"/>
      <c r="P29" s="361"/>
    </row>
    <row r="30" spans="1:21" ht="20.100000000000001" customHeight="1">
      <c r="A30" s="205"/>
      <c r="B30" s="50"/>
      <c r="C30" s="51"/>
      <c r="D30" s="52"/>
      <c r="E30" s="19" t="str">
        <f>IF(G28=0,"",E28/G28)</f>
        <v/>
      </c>
      <c r="F30" s="6"/>
      <c r="G30" s="7"/>
      <c r="H30" s="8" t="str">
        <f>IF(J28=0,"",H28/J28)</f>
        <v/>
      </c>
      <c r="I30" s="9"/>
      <c r="J30" s="78"/>
      <c r="K30" s="351"/>
      <c r="L30" s="353"/>
      <c r="M30" s="353"/>
      <c r="N30" s="354"/>
      <c r="O30" s="357"/>
      <c r="P30" s="361"/>
    </row>
    <row r="31" spans="1:21" ht="20.100000000000001" customHeight="1">
      <c r="A31" s="24"/>
      <c r="B31" s="5"/>
      <c r="C31" s="6"/>
      <c r="D31" s="7"/>
      <c r="E31" s="44"/>
      <c r="F31" s="45"/>
      <c r="G31" s="46"/>
      <c r="H31" s="11"/>
      <c r="I31" s="12"/>
      <c r="J31" s="79"/>
      <c r="K31" s="351">
        <v>0</v>
      </c>
      <c r="L31" s="353">
        <v>0</v>
      </c>
      <c r="M31" s="353">
        <v>0</v>
      </c>
      <c r="N31" s="353">
        <f t="shared" ref="N31" si="8">(K31*2)+(L31*1)</f>
        <v>0</v>
      </c>
      <c r="O31" s="356" t="str">
        <f t="shared" ref="O31" si="9">IF(T31=0,"",S31/T31)</f>
        <v/>
      </c>
      <c r="P31" s="361" t="str">
        <f>IF(O31="","",RANK(R31,R28:R34))</f>
        <v/>
      </c>
      <c r="R31" s="1" t="e">
        <f>N31*10000+O31*100</f>
        <v>#VALUE!</v>
      </c>
      <c r="S31" s="1">
        <f>SUM(B31,E31,H31)</f>
        <v>0</v>
      </c>
      <c r="T31" s="1">
        <f>SUM(D31,G31,J31)</f>
        <v>0</v>
      </c>
      <c r="U31" s="1" t="str">
        <f>IF(T31=0,"",(3-P31)*100000+N31*1000+O31)</f>
        <v/>
      </c>
    </row>
    <row r="32" spans="1:21" ht="35.25" customHeight="1">
      <c r="A32" s="20"/>
      <c r="B32" s="5"/>
      <c r="C32" s="30"/>
      <c r="D32" s="7"/>
      <c r="E32" s="47"/>
      <c r="F32" s="48"/>
      <c r="G32" s="49"/>
      <c r="H32" s="5"/>
      <c r="I32" s="29"/>
      <c r="J32" s="77"/>
      <c r="K32" s="351"/>
      <c r="L32" s="353"/>
      <c r="M32" s="353"/>
      <c r="N32" s="353"/>
      <c r="O32" s="356"/>
      <c r="P32" s="361"/>
    </row>
    <row r="33" spans="1:21" ht="20.100000000000001" customHeight="1">
      <c r="A33" s="205"/>
      <c r="B33" s="8" t="str">
        <f>IF(D31=0,"",B31/D31)</f>
        <v/>
      </c>
      <c r="C33" s="9"/>
      <c r="D33" s="10"/>
      <c r="E33" s="50"/>
      <c r="F33" s="51"/>
      <c r="G33" s="52"/>
      <c r="H33" s="19" t="str">
        <f>IF(J31=0,"",H31/J31)</f>
        <v/>
      </c>
      <c r="I33" s="6"/>
      <c r="J33" s="77"/>
      <c r="K33" s="351"/>
      <c r="L33" s="353"/>
      <c r="M33" s="353"/>
      <c r="N33" s="353"/>
      <c r="O33" s="356"/>
      <c r="P33" s="361"/>
    </row>
    <row r="34" spans="1:21" ht="20.100000000000001" customHeight="1">
      <c r="A34" s="24"/>
      <c r="B34" s="5"/>
      <c r="C34" s="6"/>
      <c r="D34" s="7"/>
      <c r="E34" s="11"/>
      <c r="F34" s="12"/>
      <c r="G34" s="13"/>
      <c r="H34" s="44"/>
      <c r="I34" s="45"/>
      <c r="J34" s="73"/>
      <c r="K34" s="351">
        <v>0</v>
      </c>
      <c r="L34" s="353">
        <v>0</v>
      </c>
      <c r="M34" s="353">
        <v>0</v>
      </c>
      <c r="N34" s="365">
        <f t="shared" ref="N34" si="10">(K34*2)+(L34*1)</f>
        <v>0</v>
      </c>
      <c r="O34" s="366" t="str">
        <f t="shared" ref="O34" si="11">IF(T34=0,"",S34/T34)</f>
        <v/>
      </c>
      <c r="P34" s="361" t="str">
        <f>IF(O34="","",RANK(R34,R28:R34))</f>
        <v/>
      </c>
      <c r="R34" s="1" t="e">
        <f>N34*10000+O34*100</f>
        <v>#VALUE!</v>
      </c>
      <c r="S34" s="1">
        <f>SUM(B34,E34,H34)</f>
        <v>0</v>
      </c>
      <c r="T34" s="1">
        <f>SUM(D34,G34,J34)</f>
        <v>0</v>
      </c>
      <c r="U34" s="1" t="str">
        <f>IF(T34=0,"",(3-P34)*100000+N34*1000+O34)</f>
        <v/>
      </c>
    </row>
    <row r="35" spans="1:21" ht="34.5" customHeight="1">
      <c r="A35" s="20"/>
      <c r="B35" s="5"/>
      <c r="C35" s="30"/>
      <c r="D35" s="7"/>
      <c r="E35" s="5"/>
      <c r="F35" s="29"/>
      <c r="G35" s="7"/>
      <c r="H35" s="47"/>
      <c r="I35" s="48"/>
      <c r="J35" s="74"/>
      <c r="K35" s="351"/>
      <c r="L35" s="353"/>
      <c r="M35" s="353"/>
      <c r="N35" s="353"/>
      <c r="O35" s="356"/>
      <c r="P35" s="361"/>
    </row>
    <row r="36" spans="1:21" ht="20.100000000000001" customHeight="1" thickBot="1">
      <c r="A36" s="22"/>
      <c r="B36" s="15" t="str">
        <f>IF(D34=0,"",B34/D34)</f>
        <v/>
      </c>
      <c r="C36" s="16"/>
      <c r="D36" s="17"/>
      <c r="E36" s="15" t="str">
        <f>IF(G34=0,"",E34/G34)</f>
        <v/>
      </c>
      <c r="F36" s="16"/>
      <c r="G36" s="17"/>
      <c r="H36" s="61"/>
      <c r="I36" s="62"/>
      <c r="J36" s="75"/>
      <c r="K36" s="363"/>
      <c r="L36" s="364"/>
      <c r="M36" s="364"/>
      <c r="N36" s="364"/>
      <c r="O36" s="367"/>
      <c r="P36" s="362"/>
    </row>
    <row r="37" spans="1:21" ht="45" customHeight="1" thickBot="1">
      <c r="A37" s="334" t="s">
        <v>15</v>
      </c>
      <c r="B37" s="334"/>
      <c r="C37" s="334"/>
      <c r="D37" s="334"/>
      <c r="E37" s="334"/>
      <c r="F37" s="334"/>
      <c r="G37" s="334"/>
      <c r="H37" s="334"/>
      <c r="I37" s="334"/>
      <c r="J37" s="334"/>
      <c r="K37" s="334"/>
      <c r="L37" s="334"/>
      <c r="M37" s="334"/>
      <c r="N37" s="334"/>
      <c r="O37" s="334"/>
      <c r="P37" s="334"/>
    </row>
    <row r="38" spans="1:21" ht="20.100000000000001" customHeight="1">
      <c r="A38" s="335" t="s">
        <v>6</v>
      </c>
      <c r="B38" s="337" t="s">
        <v>7</v>
      </c>
      <c r="C38" s="338"/>
      <c r="D38" s="339"/>
      <c r="E38" s="337"/>
      <c r="F38" s="338"/>
      <c r="G38" s="339"/>
      <c r="H38" s="337"/>
      <c r="I38" s="338"/>
      <c r="J38" s="339"/>
      <c r="K38" s="340" t="s">
        <v>0</v>
      </c>
      <c r="L38" s="340" t="s">
        <v>1</v>
      </c>
      <c r="M38" s="340" t="s">
        <v>2</v>
      </c>
      <c r="N38" s="340" t="s">
        <v>3</v>
      </c>
      <c r="O38" s="340" t="s">
        <v>4</v>
      </c>
      <c r="P38" s="348" t="s">
        <v>5</v>
      </c>
    </row>
    <row r="39" spans="1:21" ht="20.100000000000001" customHeight="1" thickBot="1">
      <c r="A39" s="336"/>
      <c r="B39" s="342">
        <v>0.35</v>
      </c>
      <c r="C39" s="343"/>
      <c r="D39" s="344"/>
      <c r="E39" s="345"/>
      <c r="F39" s="346"/>
      <c r="G39" s="347"/>
      <c r="H39" s="345"/>
      <c r="I39" s="346"/>
      <c r="J39" s="347"/>
      <c r="K39" s="341"/>
      <c r="L39" s="341"/>
      <c r="M39" s="341"/>
      <c r="N39" s="341"/>
      <c r="O39" s="341"/>
      <c r="P39" s="349"/>
    </row>
    <row r="40" spans="1:21" ht="20.100000000000001" customHeight="1">
      <c r="A40" s="21"/>
      <c r="B40" s="53"/>
      <c r="C40" s="54"/>
      <c r="D40" s="55"/>
      <c r="E40" s="2"/>
      <c r="F40" s="3"/>
      <c r="G40" s="4"/>
      <c r="H40" s="2"/>
      <c r="I40" s="3"/>
      <c r="J40" s="76"/>
      <c r="K40" s="350">
        <v>0</v>
      </c>
      <c r="L40" s="352">
        <v>0</v>
      </c>
      <c r="M40" s="352">
        <v>0</v>
      </c>
      <c r="N40" s="352">
        <f>(K40*2)+(L40*1)</f>
        <v>0</v>
      </c>
      <c r="O40" s="355" t="str">
        <f>IF(T40=0,"",S40/T40)</f>
        <v/>
      </c>
      <c r="P40" s="368" t="str">
        <f>IF(O40="","",RANK(R40,R40:R46))</f>
        <v/>
      </c>
      <c r="R40" s="1" t="e">
        <f>N40*10000+O40*100</f>
        <v>#VALUE!</v>
      </c>
      <c r="S40" s="1">
        <f>SUM(B40,E40,H40)</f>
        <v>0</v>
      </c>
      <c r="T40" s="1">
        <f>SUM(D40,G40,J40)</f>
        <v>0</v>
      </c>
      <c r="U40" s="1" t="str">
        <f>IF(T40=0,"",(3-P40)*100000+N40*1000+O40)</f>
        <v/>
      </c>
    </row>
    <row r="41" spans="1:21" ht="34.5" customHeight="1">
      <c r="A41" s="20"/>
      <c r="B41" s="47"/>
      <c r="C41" s="48"/>
      <c r="D41" s="49"/>
      <c r="E41" s="5"/>
      <c r="F41" s="31" t="s">
        <v>29</v>
      </c>
      <c r="G41" s="7"/>
      <c r="H41" s="5"/>
      <c r="I41" s="29"/>
      <c r="J41" s="77"/>
      <c r="K41" s="351"/>
      <c r="L41" s="353"/>
      <c r="M41" s="353"/>
      <c r="N41" s="353"/>
      <c r="O41" s="356"/>
      <c r="P41" s="361"/>
    </row>
    <row r="42" spans="1:21" ht="20.100000000000001" customHeight="1">
      <c r="A42" s="205"/>
      <c r="B42" s="50"/>
      <c r="C42" s="51"/>
      <c r="D42" s="52"/>
      <c r="E42" s="19" t="str">
        <f>IF(G40=0,"",E40/G40)</f>
        <v/>
      </c>
      <c r="F42" s="6"/>
      <c r="G42" s="7"/>
      <c r="H42" s="8" t="str">
        <f>IF(J40=0,"",H40/J40)</f>
        <v/>
      </c>
      <c r="I42" s="9"/>
      <c r="J42" s="78"/>
      <c r="K42" s="351"/>
      <c r="L42" s="353"/>
      <c r="M42" s="353"/>
      <c r="N42" s="354"/>
      <c r="O42" s="357"/>
      <c r="P42" s="361"/>
    </row>
    <row r="43" spans="1:21" ht="20.100000000000001" customHeight="1">
      <c r="A43" s="24"/>
      <c r="B43" s="5"/>
      <c r="C43" s="6"/>
      <c r="D43" s="7"/>
      <c r="E43" s="44"/>
      <c r="F43" s="45"/>
      <c r="G43" s="46"/>
      <c r="H43" s="11"/>
      <c r="I43" s="12"/>
      <c r="J43" s="79"/>
      <c r="K43" s="351">
        <v>0</v>
      </c>
      <c r="L43" s="353">
        <v>0</v>
      </c>
      <c r="M43" s="353">
        <v>0</v>
      </c>
      <c r="N43" s="353">
        <f t="shared" ref="N43" si="12">(K43*2)+(L43*1)</f>
        <v>0</v>
      </c>
      <c r="O43" s="356" t="str">
        <f t="shared" ref="O43" si="13">IF(T43=0,"",S43/T43)</f>
        <v/>
      </c>
      <c r="P43" s="361" t="str">
        <f>IF(O43="","",RANK(R43,R40:R46))</f>
        <v/>
      </c>
      <c r="R43" s="1" t="e">
        <f>N43*10000+O43*100</f>
        <v>#VALUE!</v>
      </c>
      <c r="S43" s="1">
        <f>SUM(B43,E43,H43)</f>
        <v>0</v>
      </c>
      <c r="T43" s="1">
        <f>SUM(D43,G43,J43)</f>
        <v>0</v>
      </c>
      <c r="U43" s="1" t="str">
        <f>IF(T43=0,"",(3-P43)*100000+N43*1000+O43)</f>
        <v/>
      </c>
    </row>
    <row r="44" spans="1:21" ht="34.5" customHeight="1">
      <c r="A44" s="20"/>
      <c r="B44" s="5"/>
      <c r="C44" s="30"/>
      <c r="D44" s="7"/>
      <c r="E44" s="47"/>
      <c r="F44" s="48"/>
      <c r="G44" s="49"/>
      <c r="H44" s="5"/>
      <c r="I44" s="29"/>
      <c r="J44" s="77"/>
      <c r="K44" s="351"/>
      <c r="L44" s="353"/>
      <c r="M44" s="353"/>
      <c r="N44" s="353"/>
      <c r="O44" s="356"/>
      <c r="P44" s="361"/>
    </row>
    <row r="45" spans="1:21" ht="20.100000000000001" customHeight="1">
      <c r="A45" s="205"/>
      <c r="B45" s="8" t="str">
        <f>IF(D43=0,"",B43/D43)</f>
        <v/>
      </c>
      <c r="C45" s="9"/>
      <c r="D45" s="10"/>
      <c r="E45" s="50"/>
      <c r="F45" s="51"/>
      <c r="G45" s="52"/>
      <c r="H45" s="19" t="str">
        <f>IF(J43=0,"",H43/J43)</f>
        <v/>
      </c>
      <c r="I45" s="6"/>
      <c r="J45" s="77"/>
      <c r="K45" s="351"/>
      <c r="L45" s="353"/>
      <c r="M45" s="353"/>
      <c r="N45" s="353"/>
      <c r="O45" s="356"/>
      <c r="P45" s="361"/>
    </row>
    <row r="46" spans="1:21" ht="20.100000000000001" customHeight="1">
      <c r="A46" s="24"/>
      <c r="B46" s="5"/>
      <c r="C46" s="6"/>
      <c r="D46" s="7"/>
      <c r="E46" s="11"/>
      <c r="F46" s="12"/>
      <c r="G46" s="13"/>
      <c r="H46" s="44"/>
      <c r="I46" s="45"/>
      <c r="J46" s="73"/>
      <c r="K46" s="351">
        <v>0</v>
      </c>
      <c r="L46" s="353">
        <v>0</v>
      </c>
      <c r="M46" s="353">
        <v>0</v>
      </c>
      <c r="N46" s="365">
        <f t="shared" ref="N46" si="14">(K46*2)+(L46*1)</f>
        <v>0</v>
      </c>
      <c r="O46" s="366" t="str">
        <f t="shared" ref="O46" si="15">IF(T46=0,"",S46/T46)</f>
        <v/>
      </c>
      <c r="P46" s="361" t="str">
        <f>IF(O46="","",RANK(R46,R40:R46))</f>
        <v/>
      </c>
      <c r="R46" s="1" t="e">
        <f>N46*10000+O46*100</f>
        <v>#VALUE!</v>
      </c>
      <c r="S46" s="1">
        <f>SUM(B46,E46,H46)</f>
        <v>0</v>
      </c>
      <c r="T46" s="1">
        <f>SUM(D46,G46,J46)</f>
        <v>0</v>
      </c>
      <c r="U46" s="1" t="str">
        <f>IF(T46=0,"",(3-P46)*100000+N46*1000+O46)</f>
        <v/>
      </c>
    </row>
    <row r="47" spans="1:21" ht="34.5" customHeight="1">
      <c r="A47" s="20"/>
      <c r="B47" s="5"/>
      <c r="C47" s="30"/>
      <c r="D47" s="7"/>
      <c r="E47" s="5"/>
      <c r="F47" s="29"/>
      <c r="G47" s="7"/>
      <c r="H47" s="47"/>
      <c r="I47" s="48"/>
      <c r="J47" s="74"/>
      <c r="K47" s="351"/>
      <c r="L47" s="353"/>
      <c r="M47" s="353"/>
      <c r="N47" s="353"/>
      <c r="O47" s="356"/>
      <c r="P47" s="361"/>
    </row>
    <row r="48" spans="1:21" ht="20.100000000000001" customHeight="1" thickBot="1">
      <c r="A48" s="22"/>
      <c r="B48" s="15" t="str">
        <f>IF(D46=0,"",B46/D46)</f>
        <v/>
      </c>
      <c r="C48" s="16"/>
      <c r="D48" s="17"/>
      <c r="E48" s="15" t="str">
        <f>IF(G46=0,"",E46/G46)</f>
        <v/>
      </c>
      <c r="F48" s="16"/>
      <c r="G48" s="17"/>
      <c r="H48" s="61"/>
      <c r="I48" s="62"/>
      <c r="J48" s="75"/>
      <c r="K48" s="363"/>
      <c r="L48" s="364"/>
      <c r="M48" s="364"/>
      <c r="N48" s="364"/>
      <c r="O48" s="367"/>
      <c r="P48" s="362"/>
    </row>
    <row r="49" spans="1:21" ht="45" customHeight="1" thickBot="1">
      <c r="A49" s="334" t="s">
        <v>14</v>
      </c>
      <c r="B49" s="334"/>
      <c r="C49" s="334"/>
      <c r="D49" s="334"/>
      <c r="E49" s="334"/>
      <c r="F49" s="334"/>
      <c r="G49" s="334"/>
      <c r="H49" s="334"/>
      <c r="I49" s="334"/>
      <c r="J49" s="334"/>
      <c r="K49" s="334"/>
      <c r="L49" s="334"/>
      <c r="M49" s="334"/>
      <c r="N49" s="334"/>
      <c r="O49" s="334"/>
      <c r="P49" s="334"/>
    </row>
    <row r="50" spans="1:21" ht="20.100000000000001" customHeight="1">
      <c r="A50" s="379" t="s">
        <v>16</v>
      </c>
      <c r="B50" s="381">
        <f>A53</f>
        <v>0</v>
      </c>
      <c r="C50" s="382"/>
      <c r="D50" s="383"/>
      <c r="E50" s="381">
        <f>A57</f>
        <v>0</v>
      </c>
      <c r="F50" s="382"/>
      <c r="G50" s="383"/>
      <c r="H50" s="381">
        <f>A57</f>
        <v>0</v>
      </c>
      <c r="I50" s="382"/>
      <c r="J50" s="383"/>
      <c r="K50" s="384" t="s">
        <v>0</v>
      </c>
      <c r="L50" s="384" t="s">
        <v>1</v>
      </c>
      <c r="M50" s="384" t="s">
        <v>2</v>
      </c>
      <c r="N50" s="384" t="s">
        <v>3</v>
      </c>
      <c r="O50" s="384" t="s">
        <v>4</v>
      </c>
      <c r="P50" s="386" t="s">
        <v>5</v>
      </c>
    </row>
    <row r="51" spans="1:21" ht="20.100000000000001" customHeight="1" thickBot="1">
      <c r="A51" s="380"/>
      <c r="B51" s="388">
        <v>0.35</v>
      </c>
      <c r="C51" s="389"/>
      <c r="D51" s="390"/>
      <c r="E51" s="391"/>
      <c r="F51" s="392"/>
      <c r="G51" s="393"/>
      <c r="H51" s="391"/>
      <c r="I51" s="392"/>
      <c r="J51" s="393"/>
      <c r="K51" s="385"/>
      <c r="L51" s="385"/>
      <c r="M51" s="385"/>
      <c r="N51" s="385"/>
      <c r="O51" s="385"/>
      <c r="P51" s="387"/>
    </row>
    <row r="52" spans="1:21" ht="20.100000000000001" customHeight="1">
      <c r="A52" s="20"/>
      <c r="B52" s="44"/>
      <c r="C52" s="45"/>
      <c r="D52" s="73"/>
      <c r="E52" s="5"/>
      <c r="F52" s="6"/>
      <c r="G52" s="7"/>
      <c r="H52" s="5"/>
      <c r="I52" s="6"/>
      <c r="J52" s="6"/>
      <c r="K52" s="394">
        <v>0</v>
      </c>
      <c r="L52" s="365">
        <v>0</v>
      </c>
      <c r="M52" s="365">
        <v>0</v>
      </c>
      <c r="N52" s="365">
        <f>(K52*2)+(L52*1)</f>
        <v>0</v>
      </c>
      <c r="O52" s="366" t="str">
        <f t="shared" ref="O52" si="16">IF(T52=0,"",S52/T52)</f>
        <v/>
      </c>
      <c r="P52" s="360" t="str">
        <f>IF(O52="","",RANK(R52,R52:R56))</f>
        <v/>
      </c>
      <c r="R52" s="1" t="e">
        <f>N52*10000+O52*100</f>
        <v>#VALUE!</v>
      </c>
      <c r="S52" s="1">
        <f>SUM(B52,E52,H52)</f>
        <v>0</v>
      </c>
      <c r="T52" s="1">
        <f>SUM(D52,G52,J52)</f>
        <v>0</v>
      </c>
      <c r="U52" s="1" t="str">
        <f>IF(T52=0,"",(3-P52)*100000+N52*1000+O52)</f>
        <v/>
      </c>
    </row>
    <row r="53" spans="1:21" ht="34.5" customHeight="1">
      <c r="A53" s="20"/>
      <c r="B53" s="47"/>
      <c r="C53" s="48"/>
      <c r="D53" s="74"/>
      <c r="E53" s="5"/>
      <c r="F53" s="6"/>
      <c r="G53" s="7"/>
      <c r="H53" s="5"/>
      <c r="I53" s="6"/>
      <c r="J53" s="6"/>
      <c r="K53" s="351"/>
      <c r="L53" s="353"/>
      <c r="M53" s="353"/>
      <c r="N53" s="353"/>
      <c r="O53" s="356"/>
      <c r="P53" s="361"/>
    </row>
    <row r="54" spans="1:21" ht="20.100000000000001" customHeight="1" thickBot="1">
      <c r="A54" s="20"/>
      <c r="B54" s="61"/>
      <c r="C54" s="62"/>
      <c r="D54" s="75"/>
      <c r="E54" s="19" t="str">
        <f>IF(G52=0,"",E52/G52)</f>
        <v/>
      </c>
      <c r="F54" s="6"/>
      <c r="G54" s="7"/>
      <c r="H54" s="19" t="str">
        <f>IF(J52=0,"",H52/J52)</f>
        <v/>
      </c>
      <c r="I54" s="6"/>
      <c r="J54" s="6"/>
      <c r="K54" s="395"/>
      <c r="L54" s="354"/>
      <c r="M54" s="354"/>
      <c r="N54" s="354"/>
      <c r="O54" s="367"/>
      <c r="P54" s="369"/>
    </row>
    <row r="55" spans="1:21" ht="39" customHeight="1" thickBot="1">
      <c r="A55" s="32" t="s">
        <v>16</v>
      </c>
      <c r="B55" s="370">
        <f>A57</f>
        <v>0</v>
      </c>
      <c r="C55" s="371"/>
      <c r="D55" s="372"/>
      <c r="E55" s="370">
        <f>A53</f>
        <v>0</v>
      </c>
      <c r="F55" s="371"/>
      <c r="G55" s="372"/>
      <c r="H55" s="370">
        <f>A53</f>
        <v>0</v>
      </c>
      <c r="I55" s="371"/>
      <c r="J55" s="373"/>
      <c r="K55" s="33" t="s">
        <v>0</v>
      </c>
      <c r="L55" s="34" t="s">
        <v>1</v>
      </c>
      <c r="M55" s="34" t="s">
        <v>2</v>
      </c>
      <c r="N55" s="34" t="s">
        <v>3</v>
      </c>
      <c r="O55" s="34" t="s">
        <v>4</v>
      </c>
      <c r="P55" s="35" t="s">
        <v>5</v>
      </c>
    </row>
    <row r="56" spans="1:21" ht="20.100000000000001" customHeight="1">
      <c r="A56" s="20"/>
      <c r="B56" s="44"/>
      <c r="C56" s="45"/>
      <c r="D56" s="73"/>
      <c r="E56" s="5"/>
      <c r="F56" s="6"/>
      <c r="G56" s="7"/>
      <c r="H56" s="5"/>
      <c r="I56" s="6"/>
      <c r="J56" s="6"/>
      <c r="K56" s="375">
        <v>0</v>
      </c>
      <c r="L56" s="377">
        <v>0</v>
      </c>
      <c r="M56" s="377">
        <v>0</v>
      </c>
      <c r="N56" s="365">
        <f>(K56*2)+(L56*1)</f>
        <v>0</v>
      </c>
      <c r="O56" s="366" t="str">
        <f t="shared" ref="O56" si="17">IF(T56=0,"",S56/T56)</f>
        <v/>
      </c>
      <c r="P56" s="359" t="str">
        <f>IF(O56="","",RANK(R56,R52:R56))</f>
        <v/>
      </c>
      <c r="R56" s="1" t="e">
        <f>N56*10000+O56*100</f>
        <v>#VALUE!</v>
      </c>
      <c r="S56" s="1">
        <f>SUM(B56,E56,H56)</f>
        <v>0</v>
      </c>
      <c r="T56" s="1">
        <f>SUM(D56,G56,J56)</f>
        <v>0</v>
      </c>
      <c r="U56" s="1" t="str">
        <f>IF(T56=0,"",(3-P56)*100000+N56*1000+O56)</f>
        <v/>
      </c>
    </row>
    <row r="57" spans="1:21" ht="34.5" customHeight="1">
      <c r="A57" s="20"/>
      <c r="B57" s="47"/>
      <c r="C57" s="48"/>
      <c r="D57" s="74"/>
      <c r="E57" s="5"/>
      <c r="F57" s="14"/>
      <c r="G57" s="7"/>
      <c r="H57" s="5"/>
      <c r="I57" s="6"/>
      <c r="J57" s="6"/>
      <c r="K57" s="375"/>
      <c r="L57" s="377"/>
      <c r="M57" s="377"/>
      <c r="N57" s="353"/>
      <c r="O57" s="356"/>
      <c r="P57" s="359"/>
    </row>
    <row r="58" spans="1:21" ht="20.100000000000001" customHeight="1" thickBot="1">
      <c r="A58" s="22"/>
      <c r="B58" s="61"/>
      <c r="C58" s="62"/>
      <c r="D58" s="75"/>
      <c r="E58" s="15" t="str">
        <f>IF(G56=0,"",E56/G56)</f>
        <v/>
      </c>
      <c r="F58" s="16"/>
      <c r="G58" s="17"/>
      <c r="H58" s="15" t="str">
        <f>IF(J56=0,"",H56/J56)</f>
        <v/>
      </c>
      <c r="I58" s="16"/>
      <c r="J58" s="16"/>
      <c r="K58" s="376"/>
      <c r="L58" s="378"/>
      <c r="M58" s="378"/>
      <c r="N58" s="364"/>
      <c r="O58" s="367"/>
      <c r="P58" s="374"/>
    </row>
    <row r="59" spans="1:21" ht="45" customHeight="1" thickBot="1">
      <c r="A59" s="334" t="s">
        <v>15</v>
      </c>
      <c r="B59" s="334"/>
      <c r="C59" s="334"/>
      <c r="D59" s="334"/>
      <c r="E59" s="334"/>
      <c r="F59" s="334"/>
      <c r="G59" s="334"/>
      <c r="H59" s="334"/>
      <c r="I59" s="334"/>
      <c r="J59" s="334"/>
      <c r="K59" s="334"/>
      <c r="L59" s="334"/>
      <c r="M59" s="334"/>
      <c r="N59" s="334"/>
      <c r="O59" s="334"/>
      <c r="P59" s="334"/>
      <c r="Q59" s="18"/>
      <c r="R59" s="18"/>
    </row>
    <row r="60" spans="1:21" ht="20.100000000000001" customHeight="1">
      <c r="A60" s="379" t="s">
        <v>16</v>
      </c>
      <c r="B60" s="381">
        <f>A63</f>
        <v>0</v>
      </c>
      <c r="C60" s="382"/>
      <c r="D60" s="383"/>
      <c r="E60" s="381">
        <f>A67</f>
        <v>0</v>
      </c>
      <c r="F60" s="382"/>
      <c r="G60" s="383"/>
      <c r="H60" s="381">
        <f>A67</f>
        <v>0</v>
      </c>
      <c r="I60" s="382"/>
      <c r="J60" s="383"/>
      <c r="K60" s="384" t="s">
        <v>0</v>
      </c>
      <c r="L60" s="384" t="s">
        <v>1</v>
      </c>
      <c r="M60" s="384" t="s">
        <v>2</v>
      </c>
      <c r="N60" s="384" t="s">
        <v>3</v>
      </c>
      <c r="O60" s="384" t="s">
        <v>4</v>
      </c>
      <c r="P60" s="386" t="s">
        <v>5</v>
      </c>
    </row>
    <row r="61" spans="1:21" ht="20.100000000000001" customHeight="1" thickBot="1">
      <c r="A61" s="380"/>
      <c r="B61" s="388">
        <v>0.35</v>
      </c>
      <c r="C61" s="389"/>
      <c r="D61" s="390"/>
      <c r="E61" s="391"/>
      <c r="F61" s="392"/>
      <c r="G61" s="393"/>
      <c r="H61" s="391"/>
      <c r="I61" s="392"/>
      <c r="J61" s="393"/>
      <c r="K61" s="385"/>
      <c r="L61" s="385"/>
      <c r="M61" s="385"/>
      <c r="N61" s="385"/>
      <c r="O61" s="385"/>
      <c r="P61" s="387"/>
    </row>
    <row r="62" spans="1:21" ht="20.100000000000001" customHeight="1">
      <c r="A62" s="20"/>
      <c r="B62" s="44"/>
      <c r="C62" s="45"/>
      <c r="D62" s="73"/>
      <c r="E62" s="5"/>
      <c r="F62" s="6"/>
      <c r="G62" s="7"/>
      <c r="H62" s="5"/>
      <c r="I62" s="6"/>
      <c r="J62" s="6"/>
      <c r="K62" s="394">
        <v>0</v>
      </c>
      <c r="L62" s="365">
        <v>0</v>
      </c>
      <c r="M62" s="365">
        <v>0</v>
      </c>
      <c r="N62" s="365">
        <f>(K62*2)+(L62*1)</f>
        <v>0</v>
      </c>
      <c r="O62" s="366" t="str">
        <f t="shared" ref="O62" si="18">IF(T62=0,"",S62/T62)</f>
        <v/>
      </c>
      <c r="P62" s="360" t="str">
        <f>IF(O62="","",RANK(R62,R62:R66))</f>
        <v/>
      </c>
      <c r="R62" s="1" t="e">
        <f>N62*10000+O62*100</f>
        <v>#VALUE!</v>
      </c>
      <c r="S62" s="1">
        <f>SUM(B62,E62,H62)</f>
        <v>0</v>
      </c>
      <c r="T62" s="1">
        <f>SUM(D62,G62,J62)</f>
        <v>0</v>
      </c>
      <c r="U62" s="1" t="str">
        <f>IF(T62=0,"",(3-P62)*100000+N62*1000+O62)</f>
        <v/>
      </c>
    </row>
    <row r="63" spans="1:21" ht="34.5" customHeight="1">
      <c r="A63" s="20"/>
      <c r="B63" s="47"/>
      <c r="C63" s="48"/>
      <c r="D63" s="74"/>
      <c r="E63" s="5"/>
      <c r="F63" s="6"/>
      <c r="G63" s="7"/>
      <c r="H63" s="5"/>
      <c r="I63" s="6"/>
      <c r="J63" s="6"/>
      <c r="K63" s="351"/>
      <c r="L63" s="353"/>
      <c r="M63" s="353"/>
      <c r="N63" s="353"/>
      <c r="O63" s="356"/>
      <c r="P63" s="361"/>
    </row>
    <row r="64" spans="1:21" ht="20.100000000000001" customHeight="1" thickBot="1">
      <c r="A64" s="20"/>
      <c r="B64" s="61"/>
      <c r="C64" s="62"/>
      <c r="D64" s="75"/>
      <c r="E64" s="19" t="str">
        <f>IF(G62=0,"",E62/G62)</f>
        <v/>
      </c>
      <c r="F64" s="6"/>
      <c r="G64" s="7"/>
      <c r="H64" s="19" t="str">
        <f>IF(J62=0,"",H62/J62)</f>
        <v/>
      </c>
      <c r="I64" s="6"/>
      <c r="J64" s="6"/>
      <c r="K64" s="395"/>
      <c r="L64" s="354"/>
      <c r="M64" s="354"/>
      <c r="N64" s="354"/>
      <c r="O64" s="367"/>
      <c r="P64" s="369"/>
    </row>
    <row r="65" spans="1:21" ht="39" customHeight="1" thickBot="1">
      <c r="A65" s="32" t="s">
        <v>16</v>
      </c>
      <c r="B65" s="370">
        <f>A67</f>
        <v>0</v>
      </c>
      <c r="C65" s="371"/>
      <c r="D65" s="372"/>
      <c r="E65" s="370">
        <f>A63</f>
        <v>0</v>
      </c>
      <c r="F65" s="371"/>
      <c r="G65" s="372"/>
      <c r="H65" s="370">
        <f>A63</f>
        <v>0</v>
      </c>
      <c r="I65" s="371"/>
      <c r="J65" s="373"/>
      <c r="K65" s="33" t="s">
        <v>0</v>
      </c>
      <c r="L65" s="34" t="s">
        <v>1</v>
      </c>
      <c r="M65" s="34" t="s">
        <v>2</v>
      </c>
      <c r="N65" s="34" t="s">
        <v>3</v>
      </c>
      <c r="O65" s="34" t="s">
        <v>4</v>
      </c>
      <c r="P65" s="35" t="s">
        <v>5</v>
      </c>
    </row>
    <row r="66" spans="1:21" ht="20.100000000000001" customHeight="1">
      <c r="A66" s="20"/>
      <c r="B66" s="44"/>
      <c r="C66" s="45"/>
      <c r="D66" s="73"/>
      <c r="E66" s="5"/>
      <c r="F66" s="6"/>
      <c r="G66" s="7"/>
      <c r="H66" s="5"/>
      <c r="I66" s="6"/>
      <c r="J66" s="6"/>
      <c r="K66" s="375">
        <v>0</v>
      </c>
      <c r="L66" s="377">
        <v>0</v>
      </c>
      <c r="M66" s="377">
        <v>0</v>
      </c>
      <c r="N66" s="365">
        <f>(K66*2)+(L66*1)</f>
        <v>0</v>
      </c>
      <c r="O66" s="366" t="str">
        <f t="shared" ref="O66" si="19">IF(T66=0,"",S66/T66)</f>
        <v/>
      </c>
      <c r="P66" s="359" t="str">
        <f>IF(O66="","",RANK(R66,R62:R66))</f>
        <v/>
      </c>
      <c r="R66" s="1" t="e">
        <f>N66*10000+O66*100</f>
        <v>#VALUE!</v>
      </c>
      <c r="S66" s="1">
        <f>SUM(B66,E66,H66)</f>
        <v>0</v>
      </c>
      <c r="T66" s="1">
        <f>SUM(D66,G66,J66)</f>
        <v>0</v>
      </c>
      <c r="U66" s="1" t="str">
        <f>IF(T66=0,"",(3-P66)*100000+N66*1000+O66)</f>
        <v/>
      </c>
    </row>
    <row r="67" spans="1:21" ht="34.5" customHeight="1">
      <c r="A67" s="20"/>
      <c r="B67" s="47"/>
      <c r="C67" s="48"/>
      <c r="D67" s="74"/>
      <c r="E67" s="5"/>
      <c r="F67" s="14"/>
      <c r="G67" s="7"/>
      <c r="H67" s="5"/>
      <c r="I67" s="6"/>
      <c r="J67" s="6"/>
      <c r="K67" s="375"/>
      <c r="L67" s="377"/>
      <c r="M67" s="377"/>
      <c r="N67" s="353"/>
      <c r="O67" s="356"/>
      <c r="P67" s="359"/>
    </row>
    <row r="68" spans="1:21" ht="20.100000000000001" customHeight="1" thickBot="1">
      <c r="A68" s="22"/>
      <c r="B68" s="61"/>
      <c r="C68" s="62"/>
      <c r="D68" s="75"/>
      <c r="E68" s="15" t="str">
        <f>IF(G66=0,"",E66/G66)</f>
        <v/>
      </c>
      <c r="F68" s="16"/>
      <c r="G68" s="17"/>
      <c r="H68" s="15" t="str">
        <f>IF(J66=0,"",H66/J66)</f>
        <v/>
      </c>
      <c r="I68" s="16"/>
      <c r="J68" s="16"/>
      <c r="K68" s="376"/>
      <c r="L68" s="378"/>
      <c r="M68" s="378"/>
      <c r="N68" s="364"/>
      <c r="O68" s="367"/>
      <c r="P68" s="374"/>
    </row>
    <row r="69" spans="1:21" ht="20.100000000000001" customHeight="1"/>
    <row r="70" spans="1:21" ht="20.100000000000001" customHeight="1"/>
    <row r="71" spans="1:21" ht="20.100000000000001" customHeight="1"/>
    <row r="72" spans="1:21" ht="20.100000000000001" customHeight="1"/>
    <row r="73" spans="1:21" ht="20.100000000000001" customHeight="1"/>
    <row r="74" spans="1:21" ht="20.100000000000001" customHeight="1"/>
    <row r="75" spans="1:21" ht="20.100000000000001" customHeight="1"/>
    <row r="76" spans="1:21" ht="20.100000000000001" customHeight="1"/>
    <row r="77" spans="1:21" ht="20.100000000000001" customHeight="1"/>
    <row r="78" spans="1:21" ht="20.100000000000001" customHeight="1"/>
    <row r="79" spans="1:21" ht="20.100000000000001" customHeight="1"/>
    <row r="80" spans="1:21"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sheetData>
  <mergeCells count="186">
    <mergeCell ref="P66:P68"/>
    <mergeCell ref="A49:P49"/>
    <mergeCell ref="A59:P59"/>
    <mergeCell ref="B65:D65"/>
    <mergeCell ref="E65:G65"/>
    <mergeCell ref="H65:J65"/>
    <mergeCell ref="K66:K68"/>
    <mergeCell ref="L66:L68"/>
    <mergeCell ref="M66:M68"/>
    <mergeCell ref="N66:N68"/>
    <mergeCell ref="O66:O68"/>
    <mergeCell ref="P60:P61"/>
    <mergeCell ref="B61:D61"/>
    <mergeCell ref="E61:G61"/>
    <mergeCell ref="H61:J61"/>
    <mergeCell ref="K62:K64"/>
    <mergeCell ref="L62:L64"/>
    <mergeCell ref="M62:M64"/>
    <mergeCell ref="N62:N64"/>
    <mergeCell ref="O62:O64"/>
    <mergeCell ref="P62:P64"/>
    <mergeCell ref="A60:A61"/>
    <mergeCell ref="B60:D60"/>
    <mergeCell ref="E60:G60"/>
    <mergeCell ref="H60:J60"/>
    <mergeCell ref="K60:K61"/>
    <mergeCell ref="L60:L61"/>
    <mergeCell ref="M60:M61"/>
    <mergeCell ref="N60:N61"/>
    <mergeCell ref="O60:O61"/>
    <mergeCell ref="O46:O48"/>
    <mergeCell ref="K52:K54"/>
    <mergeCell ref="L52:L54"/>
    <mergeCell ref="M52:M54"/>
    <mergeCell ref="N52:N54"/>
    <mergeCell ref="O52:O54"/>
    <mergeCell ref="P46:P48"/>
    <mergeCell ref="K46:K48"/>
    <mergeCell ref="L46:L48"/>
    <mergeCell ref="M46:M48"/>
    <mergeCell ref="N46:N48"/>
    <mergeCell ref="O40:O42"/>
    <mergeCell ref="P40:P42"/>
    <mergeCell ref="K43:K45"/>
    <mergeCell ref="L43:L45"/>
    <mergeCell ref="M43:M45"/>
    <mergeCell ref="N43:N45"/>
    <mergeCell ref="O43:O45"/>
    <mergeCell ref="P43:P45"/>
    <mergeCell ref="K40:K42"/>
    <mergeCell ref="L40:L42"/>
    <mergeCell ref="M40:M42"/>
    <mergeCell ref="N40:N42"/>
    <mergeCell ref="O34:O36"/>
    <mergeCell ref="P34:P36"/>
    <mergeCell ref="A37:P37"/>
    <mergeCell ref="A38:A39"/>
    <mergeCell ref="B38:D38"/>
    <mergeCell ref="E38:G38"/>
    <mergeCell ref="H38:J38"/>
    <mergeCell ref="K38:K39"/>
    <mergeCell ref="L38:L39"/>
    <mergeCell ref="M38:M39"/>
    <mergeCell ref="N38:N39"/>
    <mergeCell ref="O38:O39"/>
    <mergeCell ref="P38:P39"/>
    <mergeCell ref="B39:D39"/>
    <mergeCell ref="E39:G39"/>
    <mergeCell ref="H39:J39"/>
    <mergeCell ref="K34:K36"/>
    <mergeCell ref="L34:L36"/>
    <mergeCell ref="M34:M36"/>
    <mergeCell ref="N34:N36"/>
    <mergeCell ref="O28:O30"/>
    <mergeCell ref="P28:P30"/>
    <mergeCell ref="K31:K33"/>
    <mergeCell ref="L31:L33"/>
    <mergeCell ref="M31:M33"/>
    <mergeCell ref="N31:N33"/>
    <mergeCell ref="O31:O33"/>
    <mergeCell ref="P31:P33"/>
    <mergeCell ref="K28:K30"/>
    <mergeCell ref="L28:L30"/>
    <mergeCell ref="M28:M30"/>
    <mergeCell ref="N28:N30"/>
    <mergeCell ref="O22:O24"/>
    <mergeCell ref="P22:P24"/>
    <mergeCell ref="A25:P25"/>
    <mergeCell ref="A26:A27"/>
    <mergeCell ref="B26:D26"/>
    <mergeCell ref="E26:G26"/>
    <mergeCell ref="H26:J26"/>
    <mergeCell ref="K26:K27"/>
    <mergeCell ref="L26:L27"/>
    <mergeCell ref="M26:M27"/>
    <mergeCell ref="N26:N27"/>
    <mergeCell ref="O26:O27"/>
    <mergeCell ref="P26:P27"/>
    <mergeCell ref="B27:D27"/>
    <mergeCell ref="E27:G27"/>
    <mergeCell ref="H27:J27"/>
    <mergeCell ref="K22:K24"/>
    <mergeCell ref="L22:L24"/>
    <mergeCell ref="M22:M24"/>
    <mergeCell ref="N22:N24"/>
    <mergeCell ref="O16:O18"/>
    <mergeCell ref="P16:P18"/>
    <mergeCell ref="K19:K21"/>
    <mergeCell ref="L19:L21"/>
    <mergeCell ref="M19:M21"/>
    <mergeCell ref="N19:N21"/>
    <mergeCell ref="O19:O21"/>
    <mergeCell ref="P19:P21"/>
    <mergeCell ref="K16:K18"/>
    <mergeCell ref="L16:L18"/>
    <mergeCell ref="M16:M18"/>
    <mergeCell ref="N16:N18"/>
    <mergeCell ref="E14:G14"/>
    <mergeCell ref="H14:J14"/>
    <mergeCell ref="K14:K15"/>
    <mergeCell ref="L14:L15"/>
    <mergeCell ref="M14:M15"/>
    <mergeCell ref="N14:N15"/>
    <mergeCell ref="O14:O15"/>
    <mergeCell ref="P14:P15"/>
    <mergeCell ref="B15:D15"/>
    <mergeCell ref="E15:G15"/>
    <mergeCell ref="H15:J15"/>
    <mergeCell ref="A1:P1"/>
    <mergeCell ref="K10:K12"/>
    <mergeCell ref="L10:L12"/>
    <mergeCell ref="M10:M12"/>
    <mergeCell ref="N10:N12"/>
    <mergeCell ref="O10:O12"/>
    <mergeCell ref="P4:P6"/>
    <mergeCell ref="P7:P9"/>
    <mergeCell ref="P10:P12"/>
    <mergeCell ref="K4:K6"/>
    <mergeCell ref="L4:L6"/>
    <mergeCell ref="M4:M6"/>
    <mergeCell ref="N4:N6"/>
    <mergeCell ref="O4:O6"/>
    <mergeCell ref="K7:K9"/>
    <mergeCell ref="L7:L9"/>
    <mergeCell ref="M7:M9"/>
    <mergeCell ref="N7:N9"/>
    <mergeCell ref="N2:N3"/>
    <mergeCell ref="O2:O3"/>
    <mergeCell ref="E3:G3"/>
    <mergeCell ref="H3:J3"/>
    <mergeCell ref="A2:A3"/>
    <mergeCell ref="O7:O9"/>
    <mergeCell ref="P2:P3"/>
    <mergeCell ref="B3:D3"/>
    <mergeCell ref="A50:A51"/>
    <mergeCell ref="B50:D50"/>
    <mergeCell ref="E50:G50"/>
    <mergeCell ref="H50:J50"/>
    <mergeCell ref="K50:K51"/>
    <mergeCell ref="L50:L51"/>
    <mergeCell ref="M50:M51"/>
    <mergeCell ref="N50:N51"/>
    <mergeCell ref="O50:O51"/>
    <mergeCell ref="P50:P51"/>
    <mergeCell ref="B51:D51"/>
    <mergeCell ref="E51:G51"/>
    <mergeCell ref="H51:J51"/>
    <mergeCell ref="B2:D2"/>
    <mergeCell ref="E2:G2"/>
    <mergeCell ref="H2:J2"/>
    <mergeCell ref="K2:K3"/>
    <mergeCell ref="L2:L3"/>
    <mergeCell ref="M2:M3"/>
    <mergeCell ref="A13:P13"/>
    <mergeCell ref="A14:A15"/>
    <mergeCell ref="B14:D14"/>
    <mergeCell ref="P52:P54"/>
    <mergeCell ref="B55:D55"/>
    <mergeCell ref="E55:G55"/>
    <mergeCell ref="H55:J55"/>
    <mergeCell ref="P56:P58"/>
    <mergeCell ref="O56:O58"/>
    <mergeCell ref="K56:K58"/>
    <mergeCell ref="N56:N58"/>
    <mergeCell ref="M56:M58"/>
    <mergeCell ref="L56:L58"/>
  </mergeCells>
  <printOptions horizontalCentered="1" verticalCentered="1"/>
  <pageMargins left="0.70866141732283472" right="0.70866141732283472" top="0.74803149606299213" bottom="0.74803149606299213" header="0.31496062992125984" footer="0.31496062992125984"/>
  <pageSetup paperSize="9" scale="61" orientation="portrait" horizontalDpi="0" verticalDpi="0"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AH176"/>
  <sheetViews>
    <sheetView workbookViewId="0">
      <selection activeCell="F23" sqref="F23"/>
    </sheetView>
  </sheetViews>
  <sheetFormatPr baseColWidth="10" defaultRowHeight="15"/>
  <cols>
    <col min="1" max="1" width="11.42578125" style="36"/>
    <col min="2" max="2" width="23.140625" style="36" customWidth="1"/>
    <col min="3" max="3" width="52.42578125" style="36" customWidth="1"/>
    <col min="4" max="4" width="35.42578125" style="36" customWidth="1"/>
    <col min="5" max="6" width="11.42578125" style="36"/>
    <col min="7" max="7" width="30.7109375" style="36" customWidth="1"/>
    <col min="8" max="8" width="9.5703125" style="36" customWidth="1"/>
    <col min="9" max="9" width="30.7109375" style="36" customWidth="1"/>
    <col min="10" max="16384" width="11.42578125" style="36"/>
  </cols>
  <sheetData>
    <row r="1" spans="1:34" ht="75" customHeight="1" thickBot="1">
      <c r="A1" s="138"/>
      <c r="B1" s="228"/>
      <c r="C1" s="396" t="s">
        <v>65</v>
      </c>
      <c r="D1" s="396"/>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row>
    <row r="2" spans="1:34" ht="43.5" customHeight="1" thickBot="1">
      <c r="A2" s="138"/>
      <c r="B2" s="138"/>
      <c r="C2" s="139" t="s">
        <v>6</v>
      </c>
      <c r="D2" s="139" t="s">
        <v>5</v>
      </c>
      <c r="E2" s="138"/>
      <c r="F2" s="138"/>
      <c r="G2" s="397" t="s">
        <v>117</v>
      </c>
      <c r="H2" s="398"/>
      <c r="I2" s="399"/>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1:34" ht="30" customHeight="1">
      <c r="A3" s="138">
        <f>D3</f>
        <v>1</v>
      </c>
      <c r="B3" s="138" t="str">
        <f>'POULES 1 à 4'!U4</f>
        <v/>
      </c>
      <c r="C3" s="140">
        <f>'POULES 1 à 4'!A5</f>
        <v>0</v>
      </c>
      <c r="D3" s="140">
        <v>1</v>
      </c>
      <c r="E3" s="138"/>
      <c r="F3" s="138"/>
      <c r="G3" s="232">
        <f>C3</f>
        <v>0</v>
      </c>
      <c r="H3" s="229" t="s">
        <v>118</v>
      </c>
      <c r="I3" s="235">
        <f>C10</f>
        <v>0</v>
      </c>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row>
    <row r="4" spans="1:34" ht="30" customHeight="1">
      <c r="A4" s="138">
        <f t="shared" ref="A4:A26" si="0">D4</f>
        <v>2</v>
      </c>
      <c r="B4" s="138" t="str">
        <f>'POULES 1 à 4'!U7</f>
        <v/>
      </c>
      <c r="C4" s="141">
        <f>'POULES 1 à 4'!A8</f>
        <v>0</v>
      </c>
      <c r="D4" s="141">
        <v>2</v>
      </c>
      <c r="E4" s="138"/>
      <c r="F4" s="138"/>
      <c r="G4" s="233">
        <f>C4</f>
        <v>0</v>
      </c>
      <c r="H4" s="230" t="s">
        <v>118</v>
      </c>
      <c r="I4" s="236">
        <f>C9</f>
        <v>0</v>
      </c>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row>
    <row r="5" spans="1:34" ht="30" customHeight="1">
      <c r="A5" s="138">
        <f t="shared" si="0"/>
        <v>3</v>
      </c>
      <c r="B5" s="138" t="str">
        <f>'POULES 1 à 4'!U10</f>
        <v/>
      </c>
      <c r="C5" s="141">
        <f>'POULES 1 à 4'!A11</f>
        <v>0</v>
      </c>
      <c r="D5" s="141">
        <v>3</v>
      </c>
      <c r="E5" s="138"/>
      <c r="F5" s="138"/>
      <c r="G5" s="233">
        <f>C5</f>
        <v>0</v>
      </c>
      <c r="H5" s="230" t="s">
        <v>118</v>
      </c>
      <c r="I5" s="236">
        <f>C8</f>
        <v>0</v>
      </c>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row>
    <row r="6" spans="1:34" ht="30" customHeight="1" thickBot="1">
      <c r="A6" s="138">
        <f t="shared" si="0"/>
        <v>4</v>
      </c>
      <c r="B6" s="138"/>
      <c r="C6" s="141">
        <f>'POULES 1 à 4'!A17</f>
        <v>0</v>
      </c>
      <c r="D6" s="141">
        <v>4</v>
      </c>
      <c r="E6" s="138"/>
      <c r="F6" s="138"/>
      <c r="G6" s="234">
        <f>C6</f>
        <v>0</v>
      </c>
      <c r="H6" s="231" t="s">
        <v>118</v>
      </c>
      <c r="I6" s="237">
        <f>C7</f>
        <v>0</v>
      </c>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row>
    <row r="7" spans="1:34" ht="30" customHeight="1">
      <c r="A7" s="138">
        <f t="shared" si="0"/>
        <v>5</v>
      </c>
      <c r="B7" s="138" t="str">
        <f>'POULES 1 à 4'!U16</f>
        <v/>
      </c>
      <c r="C7" s="141">
        <f>'POULES 1 à 4'!A20</f>
        <v>0</v>
      </c>
      <c r="D7" s="141">
        <v>5</v>
      </c>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row>
    <row r="8" spans="1:34" ht="30" customHeight="1">
      <c r="A8" s="138">
        <f t="shared" si="0"/>
        <v>6</v>
      </c>
      <c r="B8" s="138" t="str">
        <f>'POULES 1 à 4'!U19</f>
        <v/>
      </c>
      <c r="C8" s="141">
        <f>'POULES 1 à 4'!A23</f>
        <v>0</v>
      </c>
      <c r="D8" s="141">
        <v>6</v>
      </c>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row>
    <row r="9" spans="1:34" ht="30" customHeight="1">
      <c r="A9" s="138">
        <f t="shared" si="0"/>
        <v>7</v>
      </c>
      <c r="B9" s="138" t="str">
        <f>'POULES 1 à 4'!U28</f>
        <v/>
      </c>
      <c r="C9" s="141">
        <f>'POULES 1 à 4'!A29</f>
        <v>0</v>
      </c>
      <c r="D9" s="141">
        <v>7</v>
      </c>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row>
    <row r="10" spans="1:34" ht="30" customHeight="1">
      <c r="A10" s="138">
        <f t="shared" si="0"/>
        <v>8</v>
      </c>
      <c r="B10" s="138" t="str">
        <f>'POULES 1 à 4'!U31</f>
        <v/>
      </c>
      <c r="C10" s="141">
        <f>'POULES 1 à 4'!A32</f>
        <v>0</v>
      </c>
      <c r="D10" s="141">
        <v>8</v>
      </c>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row>
    <row r="11" spans="1:34" ht="30" customHeight="1">
      <c r="A11" s="138">
        <f t="shared" si="0"/>
        <v>9</v>
      </c>
      <c r="B11" s="138" t="str">
        <f>'POULES 1 à 4'!U34</f>
        <v/>
      </c>
      <c r="C11" s="142">
        <f>'POULES 1 à 4'!A35</f>
        <v>0</v>
      </c>
      <c r="D11" s="142">
        <v>9</v>
      </c>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row>
    <row r="12" spans="1:34" ht="30" customHeight="1">
      <c r="A12" s="138">
        <f t="shared" si="0"/>
        <v>10</v>
      </c>
      <c r="B12" s="138" t="str">
        <f>'POULES 1 à 4'!U40</f>
        <v/>
      </c>
      <c r="C12" s="142">
        <f>'POULES 1 à 4'!A41</f>
        <v>0</v>
      </c>
      <c r="D12" s="142">
        <v>10</v>
      </c>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row>
    <row r="13" spans="1:34" ht="30" customHeight="1">
      <c r="A13" s="138">
        <f t="shared" si="0"/>
        <v>11</v>
      </c>
      <c r="B13" s="138" t="str">
        <f>'POULES 1 à 4'!U43</f>
        <v/>
      </c>
      <c r="C13" s="142">
        <f>'POULES 1 à 4'!A44</f>
        <v>0</v>
      </c>
      <c r="D13" s="142">
        <v>11</v>
      </c>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row>
    <row r="14" spans="1:34" ht="30" customHeight="1">
      <c r="A14" s="138">
        <f t="shared" si="0"/>
        <v>12</v>
      </c>
      <c r="B14" s="138" t="str">
        <f>'POULES 1 à 4'!U46</f>
        <v/>
      </c>
      <c r="C14" s="142">
        <f>'POULES 1 à 4'!A47</f>
        <v>0</v>
      </c>
      <c r="D14" s="142">
        <v>12</v>
      </c>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row>
    <row r="15" spans="1:34" ht="30" customHeight="1">
      <c r="A15" s="138">
        <f t="shared" si="0"/>
        <v>13</v>
      </c>
      <c r="B15" s="138" t="str">
        <f>'POULES 5 à 8'!U4</f>
        <v/>
      </c>
      <c r="C15" s="142">
        <f>'POULES 5 à 8'!A5</f>
        <v>0</v>
      </c>
      <c r="D15" s="142">
        <v>13</v>
      </c>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row>
    <row r="16" spans="1:34" ht="30" customHeight="1">
      <c r="A16" s="138">
        <f t="shared" si="0"/>
        <v>14</v>
      </c>
      <c r="B16" s="138" t="str">
        <f>'POULES 5 à 8'!U7</f>
        <v/>
      </c>
      <c r="C16" s="142">
        <f>'POULES 5 à 8'!A8</f>
        <v>0</v>
      </c>
      <c r="D16" s="142">
        <v>14</v>
      </c>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row>
    <row r="17" spans="1:34" ht="30" customHeight="1">
      <c r="A17" s="138">
        <f t="shared" si="0"/>
        <v>15</v>
      </c>
      <c r="B17" s="138" t="str">
        <f>'POULES 5 à 8'!U10</f>
        <v/>
      </c>
      <c r="C17" s="142">
        <f>'POULES 5 à 8'!A11</f>
        <v>0</v>
      </c>
      <c r="D17" s="142">
        <v>15</v>
      </c>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row>
    <row r="18" spans="1:34" ht="30" customHeight="1">
      <c r="A18" s="138">
        <f t="shared" si="0"/>
        <v>16</v>
      </c>
      <c r="B18" s="138" t="str">
        <f>'POULES 5 à 8'!U16</f>
        <v/>
      </c>
      <c r="C18" s="142">
        <f>'POULES 5 à 8'!A17</f>
        <v>0</v>
      </c>
      <c r="D18" s="142">
        <v>16</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row>
    <row r="19" spans="1:34" ht="30" customHeight="1">
      <c r="A19" s="138">
        <f t="shared" si="0"/>
        <v>17</v>
      </c>
      <c r="B19" s="138" t="str">
        <f>'POULES 5 à 8'!U19</f>
        <v/>
      </c>
      <c r="C19" s="142">
        <f>'POULES 5 à 8'!A20</f>
        <v>0</v>
      </c>
      <c r="D19" s="142">
        <v>17</v>
      </c>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row>
    <row r="20" spans="1:34" ht="30" customHeight="1">
      <c r="A20" s="138">
        <f t="shared" si="0"/>
        <v>18</v>
      </c>
      <c r="B20" s="138" t="str">
        <f>'POULES 5 à 8'!U22</f>
        <v/>
      </c>
      <c r="C20" s="142">
        <f>'POULES 5 à 8'!A23</f>
        <v>0</v>
      </c>
      <c r="D20" s="142">
        <v>18</v>
      </c>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row>
    <row r="21" spans="1:34" ht="30" customHeight="1">
      <c r="A21" s="138">
        <f t="shared" si="0"/>
        <v>19</v>
      </c>
      <c r="B21" s="138" t="str">
        <f>'POULES 5 à 8'!U28</f>
        <v/>
      </c>
      <c r="C21" s="142">
        <f>'POULES 5 à 8'!A29</f>
        <v>0</v>
      </c>
      <c r="D21" s="142">
        <v>19</v>
      </c>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row>
    <row r="22" spans="1:34" ht="30" customHeight="1">
      <c r="A22" s="138">
        <f t="shared" si="0"/>
        <v>20</v>
      </c>
      <c r="B22" s="138" t="str">
        <f>'POULES 5 à 8'!U31</f>
        <v/>
      </c>
      <c r="C22" s="142">
        <f>'POULES 5 à 8'!A32</f>
        <v>0</v>
      </c>
      <c r="D22" s="142">
        <v>20</v>
      </c>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row>
    <row r="23" spans="1:34" ht="30" customHeight="1">
      <c r="A23" s="138">
        <f t="shared" si="0"/>
        <v>21</v>
      </c>
      <c r="B23" s="138" t="str">
        <f>'POULES 5 à 8'!U34</f>
        <v/>
      </c>
      <c r="C23" s="142">
        <f>'POULES 5 à 8'!A35</f>
        <v>0</v>
      </c>
      <c r="D23" s="142">
        <v>21</v>
      </c>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row>
    <row r="24" spans="1:34" ht="30" customHeight="1">
      <c r="A24" s="138">
        <f t="shared" si="0"/>
        <v>22</v>
      </c>
      <c r="B24" s="138" t="str">
        <f>'POULES 5 à 8'!U40</f>
        <v/>
      </c>
      <c r="C24" s="142">
        <f>'POULES 5 à 8'!A29</f>
        <v>0</v>
      </c>
      <c r="D24" s="142">
        <v>22</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row>
    <row r="25" spans="1:34" ht="30" customHeight="1">
      <c r="A25" s="138">
        <f t="shared" si="0"/>
        <v>23</v>
      </c>
      <c r="B25" s="138" t="str">
        <f>'POULES 5 à 8'!U43</f>
        <v/>
      </c>
      <c r="C25" s="142">
        <f>'POULES 5 à 8'!A44</f>
        <v>0</v>
      </c>
      <c r="D25" s="142">
        <v>23</v>
      </c>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row>
    <row r="26" spans="1:34" ht="30" customHeight="1" thickBot="1">
      <c r="A26" s="138">
        <f t="shared" si="0"/>
        <v>24</v>
      </c>
      <c r="B26" s="138" t="str">
        <f>'POULES 5 à 8'!U46</f>
        <v/>
      </c>
      <c r="C26" s="143">
        <f>'POULES 5 à 8'!A47</f>
        <v>0</v>
      </c>
      <c r="D26" s="143">
        <v>24</v>
      </c>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row>
    <row r="27" spans="1:34" ht="30" customHeight="1">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row>
    <row r="28" spans="1:34">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34">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row>
    <row r="30" spans="1:34">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row>
    <row r="31" spans="1:34">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row>
    <row r="32" spans="1:34">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row>
    <row r="33" spans="1:28">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row>
    <row r="34" spans="1:28">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row>
    <row r="35" spans="1:28">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row>
    <row r="36" spans="1:28">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row>
    <row r="37" spans="1:28">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row>
    <row r="38" spans="1:28">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row>
    <row r="39" spans="1:28">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row>
    <row r="40" spans="1:28">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row>
    <row r="41" spans="1:28">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row>
    <row r="42" spans="1:28">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row>
    <row r="43" spans="1:28">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row>
    <row r="44" spans="1:28">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row>
    <row r="45" spans="1:28">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row>
    <row r="46" spans="1:28">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row>
    <row r="47" spans="1:28">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row>
    <row r="48" spans="1:28">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row>
    <row r="49" spans="1:28">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row>
    <row r="50" spans="1:28">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row>
    <row r="51" spans="1:28">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row>
    <row r="52" spans="1:28">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row>
    <row r="53" spans="1:28">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row>
    <row r="54" spans="1:28">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row>
    <row r="55" spans="1:28">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row>
    <row r="56" spans="1:28">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row>
    <row r="57" spans="1:28">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row>
    <row r="58" spans="1:28">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row>
    <row r="59" spans="1:28">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row>
    <row r="60" spans="1:28">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row>
    <row r="61" spans="1:28">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row>
    <row r="62" spans="1:28">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row>
    <row r="63" spans="1:28">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row>
    <row r="64" spans="1:28">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row>
    <row r="65" spans="1:28">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row>
    <row r="66" spans="1:28">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row>
    <row r="67" spans="1:28">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row>
    <row r="68" spans="1:28">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row>
    <row r="69" spans="1:28">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row>
    <row r="70" spans="1:28">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row>
    <row r="71" spans="1:28">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row>
    <row r="72" spans="1:28">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row>
    <row r="73" spans="1:28">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row>
    <row r="74" spans="1:28">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row>
    <row r="75" spans="1:28">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row>
    <row r="76" spans="1:28">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row>
    <row r="77" spans="1:28">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row>
    <row r="78" spans="1:28">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row>
    <row r="79" spans="1:28">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row>
    <row r="80" spans="1:28">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row>
    <row r="81" spans="1:28">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row>
    <row r="82" spans="1:28">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row>
    <row r="83" spans="1:28">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row>
    <row r="84" spans="1:28">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row>
    <row r="85" spans="1:28">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row>
    <row r="86" spans="1:28">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row>
    <row r="87" spans="1:28">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row>
    <row r="88" spans="1:28">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row>
    <row r="89" spans="1:28">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row>
    <row r="90" spans="1:28">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row>
    <row r="91" spans="1:28">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row>
    <row r="92" spans="1:28">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row>
    <row r="93" spans="1:28">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row>
    <row r="94" spans="1:28">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row>
    <row r="95" spans="1:28">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row>
    <row r="96" spans="1:28">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row>
    <row r="97" spans="1:28">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row>
    <row r="98" spans="1:2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row>
    <row r="99" spans="1:2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row>
    <row r="100" spans="1:2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row>
    <row r="101" spans="1:2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row>
    <row r="102" spans="1:2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row>
    <row r="103" spans="1:2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row>
    <row r="104" spans="1:2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row>
    <row r="105" spans="1:2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row>
    <row r="106" spans="1:2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row>
    <row r="107" spans="1:2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row>
    <row r="108" spans="1:2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row>
    <row r="109" spans="1:28">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row>
    <row r="110" spans="1:28">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row>
    <row r="111" spans="1:28">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row>
    <row r="112" spans="1:28">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row>
    <row r="113" spans="2:28">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row>
    <row r="114" spans="2:28">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row>
    <row r="115" spans="2:2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row>
    <row r="116" spans="2:2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row>
    <row r="117" spans="2:2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row>
    <row r="118" spans="2:2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row>
    <row r="119" spans="2:28">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row>
    <row r="120" spans="2:28">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row>
    <row r="121" spans="2:28">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row>
    <row r="122" spans="2:28">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row>
    <row r="123" spans="2:2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row>
    <row r="124" spans="2:28">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row>
    <row r="125" spans="2:28">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row>
    <row r="126" spans="2:28">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row>
    <row r="127" spans="2:28">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row>
    <row r="128" spans="2:2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row>
    <row r="129" spans="2:2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row>
    <row r="130" spans="2:2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row>
    <row r="131" spans="2:2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row>
    <row r="132" spans="2:2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row>
    <row r="133" spans="2:28">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row>
    <row r="134" spans="2:28">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row>
    <row r="135" spans="2:28">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row>
    <row r="136" spans="2:28">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row>
    <row r="137" spans="2:28">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row>
    <row r="138" spans="2:28">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row>
    <row r="139" spans="2:28">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row>
    <row r="140" spans="2:28">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row>
    <row r="141" spans="2:28">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row>
    <row r="142" spans="2:28">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row>
    <row r="143" spans="2:28">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row>
    <row r="144" spans="2:28">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row>
    <row r="145" spans="2:28">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row>
    <row r="146" spans="2:28">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row>
    <row r="147" spans="2:28">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row>
    <row r="148" spans="2:28">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row>
    <row r="149" spans="2:28">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row>
    <row r="150" spans="2:28">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row>
    <row r="151" spans="2:28">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row>
    <row r="152" spans="2:28">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row>
    <row r="153" spans="2:28">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row>
    <row r="154" spans="2:28">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row>
    <row r="155" spans="2:28">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row>
    <row r="156" spans="2:28">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row>
    <row r="157" spans="2:28">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row>
    <row r="158" spans="2:28">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row>
    <row r="159" spans="2:28">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row>
    <row r="160" spans="2:28">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row>
    <row r="161" spans="2:28">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row>
    <row r="162" spans="2:28">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row>
    <row r="163" spans="2:28">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row>
    <row r="164" spans="2:28">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row>
    <row r="165" spans="2:28">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row>
    <row r="166" spans="2:28">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row>
    <row r="167" spans="2:28">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row>
    <row r="168" spans="2:28">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row>
    <row r="169" spans="2:28">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row>
    <row r="170" spans="2:28">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row>
    <row r="171" spans="2:28">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row>
    <row r="172" spans="2:2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row>
    <row r="173" spans="2:28">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row>
    <row r="174" spans="2:28">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row>
    <row r="175" spans="2:28">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row>
    <row r="176" spans="2:28">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row>
  </sheetData>
  <mergeCells count="2">
    <mergeCell ref="C1:D1"/>
    <mergeCell ref="G2:I2"/>
  </mergeCells>
  <printOptions horizontalCentered="1" verticalCentered="1"/>
  <pageMargins left="0.70866141732283472" right="0.70866141732283472" top="0.74803149606299213" bottom="0.74803149606299213" header="0.31496062992125984" footer="0.31496062992125984"/>
  <pageSetup paperSize="9" scale="91" orientation="portrait" horizontalDpi="0" verticalDpi="0" r:id="rId1"/>
</worksheet>
</file>

<file path=xl/worksheets/sheet9.xml><?xml version="1.0" encoding="utf-8"?>
<worksheet xmlns="http://schemas.openxmlformats.org/spreadsheetml/2006/main" xmlns:r="http://schemas.openxmlformats.org/officeDocument/2006/relationships">
  <sheetPr>
    <pageSetUpPr fitToPage="1"/>
  </sheetPr>
  <dimension ref="A1:AY101"/>
  <sheetViews>
    <sheetView topLeftCell="A7" workbookViewId="0">
      <selection activeCell="N36" sqref="N36"/>
    </sheetView>
  </sheetViews>
  <sheetFormatPr baseColWidth="10" defaultRowHeight="15"/>
  <cols>
    <col min="1" max="1" width="22" style="36" customWidth="1"/>
    <col min="2" max="2" width="8.7109375" style="36" customWidth="1"/>
    <col min="3" max="3" width="5.7109375" style="36" customWidth="1"/>
    <col min="4" max="5" width="8.7109375" style="36" customWidth="1"/>
    <col min="6" max="6" width="5.7109375" style="36" customWidth="1"/>
    <col min="7" max="7" width="8.7109375" style="36" customWidth="1"/>
    <col min="8" max="9" width="7.7109375" style="36" customWidth="1"/>
    <col min="10" max="10" width="22" style="36" customWidth="1"/>
    <col min="11" max="11" width="8.7109375" style="36" customWidth="1"/>
    <col min="12" max="12" width="5.7109375" style="36" customWidth="1"/>
    <col min="13" max="14" width="8.7109375" style="36" customWidth="1"/>
    <col min="15" max="15" width="5.7109375" style="36" customWidth="1"/>
    <col min="16" max="16" width="8.7109375" style="36" customWidth="1"/>
    <col min="17" max="19" width="7.7109375" style="36" customWidth="1"/>
    <col min="20" max="16384" width="11.42578125" style="36"/>
  </cols>
  <sheetData>
    <row r="1" spans="1:41" ht="75" customHeight="1">
      <c r="A1" s="436" t="s">
        <v>34</v>
      </c>
      <c r="B1" s="436"/>
      <c r="C1" s="436"/>
      <c r="D1" s="436"/>
      <c r="E1" s="436"/>
      <c r="F1" s="436"/>
      <c r="G1" s="436"/>
      <c r="H1" s="436"/>
      <c r="I1" s="436"/>
      <c r="J1" s="436"/>
      <c r="K1" s="436"/>
      <c r="L1" s="436"/>
      <c r="M1" s="436"/>
      <c r="N1" s="436"/>
      <c r="O1" s="436"/>
      <c r="P1" s="436"/>
      <c r="Q1" s="436"/>
      <c r="R1" s="436"/>
      <c r="S1" s="436"/>
      <c r="T1" s="138"/>
      <c r="U1" s="138"/>
      <c r="V1" s="138"/>
      <c r="W1" s="138"/>
      <c r="X1" s="138"/>
      <c r="Y1" s="138"/>
      <c r="Z1" s="138"/>
      <c r="AA1" s="138"/>
      <c r="AB1" s="138"/>
      <c r="AC1" s="138"/>
      <c r="AD1" s="138"/>
      <c r="AE1" s="138"/>
      <c r="AF1" s="138"/>
      <c r="AG1" s="138"/>
      <c r="AH1" s="138"/>
      <c r="AI1" s="138"/>
      <c r="AJ1" s="138"/>
      <c r="AK1" s="138"/>
      <c r="AL1" s="138"/>
      <c r="AM1" s="138"/>
      <c r="AN1" s="138"/>
      <c r="AO1" s="138"/>
    </row>
    <row r="2" spans="1:41" ht="70.5" customHeight="1" thickBot="1">
      <c r="A2" s="419" t="s">
        <v>66</v>
      </c>
      <c r="B2" s="419"/>
      <c r="C2" s="419"/>
      <c r="D2" s="419"/>
      <c r="E2" s="419"/>
      <c r="F2" s="419"/>
      <c r="G2" s="419"/>
      <c r="H2" s="419"/>
      <c r="I2" s="419"/>
      <c r="J2" s="419"/>
      <c r="K2" s="419"/>
      <c r="L2" s="419"/>
      <c r="M2" s="419"/>
      <c r="N2" s="419"/>
      <c r="O2" s="419"/>
      <c r="P2" s="419"/>
      <c r="Q2" s="419"/>
      <c r="R2" s="419"/>
      <c r="S2" s="419"/>
      <c r="T2" s="138"/>
      <c r="U2" s="138"/>
      <c r="V2" s="138"/>
      <c r="W2" s="138"/>
      <c r="X2" s="138"/>
      <c r="Y2" s="138"/>
      <c r="Z2" s="138"/>
      <c r="AA2" s="138"/>
      <c r="AB2" s="138"/>
      <c r="AC2" s="138"/>
      <c r="AD2" s="138"/>
      <c r="AE2" s="138"/>
      <c r="AF2" s="138"/>
      <c r="AG2" s="138"/>
      <c r="AH2" s="138"/>
      <c r="AI2" s="138"/>
      <c r="AJ2" s="138"/>
      <c r="AK2" s="138"/>
      <c r="AL2" s="138"/>
      <c r="AM2" s="138"/>
      <c r="AN2" s="138"/>
      <c r="AO2" s="138"/>
    </row>
    <row r="3" spans="1:41" ht="35.1" customHeight="1">
      <c r="A3" s="420" t="s">
        <v>6</v>
      </c>
      <c r="B3" s="422">
        <f>A6</f>
        <v>0</v>
      </c>
      <c r="C3" s="423"/>
      <c r="D3" s="424"/>
      <c r="E3" s="422">
        <f>A9</f>
        <v>0</v>
      </c>
      <c r="F3" s="423"/>
      <c r="G3" s="424"/>
      <c r="H3" s="425" t="s">
        <v>0</v>
      </c>
      <c r="I3" s="427" t="s">
        <v>2</v>
      </c>
      <c r="J3" s="420" t="s">
        <v>6</v>
      </c>
      <c r="K3" s="422">
        <f>J6</f>
        <v>0</v>
      </c>
      <c r="L3" s="423"/>
      <c r="M3" s="424"/>
      <c r="N3" s="422">
        <f>J9</f>
        <v>0</v>
      </c>
      <c r="O3" s="423"/>
      <c r="P3" s="423"/>
      <c r="Q3" s="429" t="s">
        <v>0</v>
      </c>
      <c r="R3" s="431" t="s">
        <v>2</v>
      </c>
      <c r="S3" s="68" t="s">
        <v>5</v>
      </c>
      <c r="T3" s="138"/>
      <c r="U3" s="138"/>
      <c r="V3" s="138"/>
      <c r="W3" s="138"/>
      <c r="X3" s="138"/>
      <c r="Y3" s="138"/>
      <c r="Z3" s="138"/>
      <c r="AA3" s="138"/>
      <c r="AB3" s="138"/>
      <c r="AC3" s="138"/>
      <c r="AD3" s="138"/>
      <c r="AE3" s="138"/>
      <c r="AF3" s="138"/>
      <c r="AG3" s="138"/>
      <c r="AH3" s="138"/>
      <c r="AI3" s="138"/>
      <c r="AJ3" s="138"/>
      <c r="AK3" s="138"/>
      <c r="AL3" s="138"/>
      <c r="AM3" s="138"/>
      <c r="AN3" s="138"/>
      <c r="AO3" s="138"/>
    </row>
    <row r="4" spans="1:41" ht="25.5" customHeight="1" thickBot="1">
      <c r="A4" s="421"/>
      <c r="B4" s="433"/>
      <c r="C4" s="434"/>
      <c r="D4" s="435"/>
      <c r="E4" s="433"/>
      <c r="F4" s="434"/>
      <c r="G4" s="435"/>
      <c r="H4" s="426"/>
      <c r="I4" s="428"/>
      <c r="J4" s="421"/>
      <c r="K4" s="433"/>
      <c r="L4" s="434"/>
      <c r="M4" s="435"/>
      <c r="N4" s="433"/>
      <c r="O4" s="434"/>
      <c r="P4" s="434"/>
      <c r="Q4" s="430"/>
      <c r="R4" s="432"/>
      <c r="S4" s="69"/>
      <c r="T4" s="138"/>
      <c r="U4" s="138"/>
      <c r="V4" s="138"/>
      <c r="W4" s="138"/>
      <c r="X4" s="138"/>
      <c r="Y4" s="138"/>
      <c r="Z4" s="138"/>
      <c r="AA4" s="138"/>
      <c r="AB4" s="138"/>
      <c r="AC4" s="138"/>
      <c r="AD4" s="138"/>
      <c r="AE4" s="138"/>
      <c r="AF4" s="138"/>
      <c r="AG4" s="138"/>
      <c r="AH4" s="138"/>
      <c r="AI4" s="138"/>
      <c r="AJ4" s="138"/>
      <c r="AK4" s="138"/>
      <c r="AL4" s="138"/>
      <c r="AM4" s="138"/>
      <c r="AN4" s="138"/>
      <c r="AO4" s="138"/>
    </row>
    <row r="5" spans="1:41" ht="27" customHeight="1">
      <c r="A5" s="64"/>
      <c r="B5" s="53"/>
      <c r="C5" s="54"/>
      <c r="D5" s="55"/>
      <c r="E5" s="56"/>
      <c r="F5" s="42"/>
      <c r="G5" s="57"/>
      <c r="H5" s="413"/>
      <c r="I5" s="415"/>
      <c r="J5" s="64"/>
      <c r="K5" s="53"/>
      <c r="L5" s="54"/>
      <c r="M5" s="55"/>
      <c r="N5" s="56"/>
      <c r="O5" s="42"/>
      <c r="P5" s="71"/>
      <c r="Q5" s="417"/>
      <c r="R5" s="418"/>
      <c r="S5" s="400"/>
      <c r="T5" s="138"/>
      <c r="U5" s="138"/>
      <c r="V5" s="138"/>
      <c r="W5" s="138"/>
      <c r="X5" s="138"/>
      <c r="Y5" s="138"/>
      <c r="Z5" s="138"/>
      <c r="AA5" s="138"/>
      <c r="AB5" s="138"/>
      <c r="AC5" s="138"/>
      <c r="AD5" s="138"/>
      <c r="AE5" s="138"/>
      <c r="AF5" s="138"/>
      <c r="AG5" s="138"/>
      <c r="AH5" s="138"/>
      <c r="AI5" s="138"/>
      <c r="AJ5" s="138"/>
      <c r="AK5" s="138"/>
      <c r="AL5" s="138"/>
      <c r="AM5" s="138"/>
      <c r="AN5" s="138"/>
      <c r="AO5" s="138"/>
    </row>
    <row r="6" spans="1:41" ht="34.5" customHeight="1">
      <c r="A6" s="65">
        <f>'CLASSEMENT A L''ISSUE DES POULES'!C3</f>
        <v>0</v>
      </c>
      <c r="B6" s="47"/>
      <c r="C6" s="48"/>
      <c r="D6" s="49"/>
      <c r="E6" s="43"/>
      <c r="F6" s="70" t="s">
        <v>29</v>
      </c>
      <c r="G6" s="40"/>
      <c r="H6" s="403"/>
      <c r="I6" s="406"/>
      <c r="J6" s="65">
        <f>'CLASSEMENT A L''ISSUE DES POULES'!C4</f>
        <v>0</v>
      </c>
      <c r="K6" s="47"/>
      <c r="L6" s="48"/>
      <c r="M6" s="49"/>
      <c r="N6" s="43"/>
      <c r="O6" s="70" t="s">
        <v>29</v>
      </c>
      <c r="P6" s="72"/>
      <c r="Q6" s="408"/>
      <c r="R6" s="410"/>
      <c r="S6" s="401"/>
      <c r="T6" s="138"/>
      <c r="U6" s="138"/>
      <c r="V6" s="138"/>
      <c r="W6" s="138"/>
      <c r="X6" s="138"/>
      <c r="Y6" s="138"/>
      <c r="Z6" s="138"/>
      <c r="AA6" s="138"/>
      <c r="AB6" s="138"/>
      <c r="AC6" s="138"/>
      <c r="AD6" s="138"/>
      <c r="AE6" s="138"/>
      <c r="AF6" s="138"/>
      <c r="AG6" s="138"/>
      <c r="AH6" s="138"/>
      <c r="AI6" s="138"/>
      <c r="AJ6" s="138"/>
      <c r="AK6" s="138"/>
      <c r="AL6" s="138"/>
      <c r="AM6" s="138"/>
      <c r="AN6" s="138"/>
      <c r="AO6" s="138"/>
    </row>
    <row r="7" spans="1:41" ht="27.75" customHeight="1">
      <c r="A7" s="65"/>
      <c r="B7" s="50"/>
      <c r="C7" s="51"/>
      <c r="D7" s="52"/>
      <c r="E7" s="43" t="str">
        <f>IF(G5=0,"",E5/G5)</f>
        <v/>
      </c>
      <c r="F7" s="41"/>
      <c r="G7" s="40"/>
      <c r="H7" s="414"/>
      <c r="I7" s="416"/>
      <c r="J7" s="65"/>
      <c r="K7" s="50"/>
      <c r="L7" s="51"/>
      <c r="M7" s="52"/>
      <c r="N7" s="43" t="str">
        <f>IF(P5=0,"",N5/P5)</f>
        <v/>
      </c>
      <c r="O7" s="41"/>
      <c r="P7" s="72"/>
      <c r="Q7" s="408"/>
      <c r="R7" s="410"/>
      <c r="S7" s="401"/>
      <c r="T7" s="138"/>
      <c r="U7" s="138"/>
      <c r="V7" s="138"/>
      <c r="W7" s="138"/>
      <c r="X7" s="138"/>
      <c r="Y7" s="138"/>
      <c r="Z7" s="138"/>
      <c r="AA7" s="138"/>
      <c r="AB7" s="138"/>
      <c r="AC7" s="138"/>
      <c r="AD7" s="138"/>
      <c r="AE7" s="138"/>
      <c r="AF7" s="138"/>
      <c r="AG7" s="138"/>
      <c r="AH7" s="138"/>
      <c r="AI7" s="138"/>
      <c r="AJ7" s="138"/>
      <c r="AK7" s="138"/>
      <c r="AL7" s="138"/>
      <c r="AM7" s="138"/>
      <c r="AN7" s="138"/>
      <c r="AO7" s="138"/>
    </row>
    <row r="8" spans="1:41" ht="27" customHeight="1">
      <c r="A8" s="66"/>
      <c r="B8" s="37"/>
      <c r="C8" s="38"/>
      <c r="D8" s="39">
        <f>G5</f>
        <v>0</v>
      </c>
      <c r="E8" s="44"/>
      <c r="F8" s="45"/>
      <c r="G8" s="46"/>
      <c r="H8" s="402"/>
      <c r="I8" s="405"/>
      <c r="J8" s="66"/>
      <c r="K8" s="37"/>
      <c r="L8" s="38"/>
      <c r="M8" s="39">
        <f>P5</f>
        <v>0</v>
      </c>
      <c r="N8" s="44"/>
      <c r="O8" s="45"/>
      <c r="P8" s="73"/>
      <c r="Q8" s="408"/>
      <c r="R8" s="410"/>
      <c r="S8" s="401"/>
      <c r="T8" s="138"/>
      <c r="U8" s="138"/>
      <c r="V8" s="138"/>
      <c r="W8" s="138"/>
      <c r="X8" s="138"/>
      <c r="Y8" s="138"/>
      <c r="Z8" s="138"/>
      <c r="AA8" s="138"/>
      <c r="AB8" s="138"/>
      <c r="AC8" s="138"/>
      <c r="AD8" s="138"/>
      <c r="AE8" s="138"/>
      <c r="AF8" s="138"/>
      <c r="AG8" s="138"/>
      <c r="AH8" s="138"/>
      <c r="AI8" s="138"/>
      <c r="AJ8" s="138"/>
      <c r="AK8" s="138"/>
      <c r="AL8" s="138"/>
      <c r="AM8" s="138"/>
      <c r="AN8" s="138"/>
      <c r="AO8" s="138"/>
    </row>
    <row r="9" spans="1:41" ht="34.5" customHeight="1">
      <c r="A9" s="65">
        <f>'CLASSEMENT A L''ISSUE DES POULES'!C10</f>
        <v>0</v>
      </c>
      <c r="B9" s="43"/>
      <c r="C9" s="70" t="s">
        <v>29</v>
      </c>
      <c r="D9" s="40"/>
      <c r="E9" s="47"/>
      <c r="F9" s="48"/>
      <c r="G9" s="49"/>
      <c r="H9" s="403"/>
      <c r="I9" s="406"/>
      <c r="J9" s="65">
        <f>'CLASSEMENT A L''ISSUE DES POULES'!C9</f>
        <v>0</v>
      </c>
      <c r="K9" s="43"/>
      <c r="L9" s="70" t="s">
        <v>29</v>
      </c>
      <c r="M9" s="40"/>
      <c r="N9" s="47"/>
      <c r="O9" s="48"/>
      <c r="P9" s="74"/>
      <c r="Q9" s="408"/>
      <c r="R9" s="410"/>
      <c r="S9" s="401"/>
      <c r="T9" s="138"/>
      <c r="U9" s="138"/>
      <c r="V9" s="138"/>
      <c r="W9" s="138"/>
      <c r="X9" s="138"/>
      <c r="Y9" s="138"/>
      <c r="Z9" s="138"/>
      <c r="AA9" s="138"/>
      <c r="AB9" s="138"/>
      <c r="AC9" s="138"/>
      <c r="AD9" s="138"/>
      <c r="AE9" s="138"/>
      <c r="AF9" s="138"/>
      <c r="AG9" s="138"/>
      <c r="AH9" s="138"/>
      <c r="AI9" s="138"/>
      <c r="AJ9" s="138"/>
      <c r="AK9" s="138"/>
      <c r="AL9" s="138"/>
      <c r="AM9" s="138"/>
      <c r="AN9" s="138"/>
      <c r="AO9" s="138"/>
    </row>
    <row r="10" spans="1:41" ht="27" customHeight="1" thickBot="1">
      <c r="A10" s="67"/>
      <c r="B10" s="58" t="str">
        <f>IF(D8=0,"",B8/D8)</f>
        <v/>
      </c>
      <c r="C10" s="59"/>
      <c r="D10" s="60"/>
      <c r="E10" s="61"/>
      <c r="F10" s="62"/>
      <c r="G10" s="63"/>
      <c r="H10" s="404"/>
      <c r="I10" s="407"/>
      <c r="J10" s="67"/>
      <c r="K10" s="58" t="str">
        <f>IF(M8=0,"",K8/M8)</f>
        <v/>
      </c>
      <c r="L10" s="59"/>
      <c r="M10" s="60"/>
      <c r="N10" s="61"/>
      <c r="O10" s="62"/>
      <c r="P10" s="75"/>
      <c r="Q10" s="409"/>
      <c r="R10" s="411"/>
      <c r="S10" s="412"/>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row>
    <row r="11" spans="1:41" ht="70.5" customHeight="1" thickBot="1">
      <c r="A11" s="419" t="s">
        <v>67</v>
      </c>
      <c r="B11" s="419"/>
      <c r="C11" s="419"/>
      <c r="D11" s="419"/>
      <c r="E11" s="419"/>
      <c r="F11" s="419"/>
      <c r="G11" s="419"/>
      <c r="H11" s="419"/>
      <c r="I11" s="419"/>
      <c r="J11" s="419"/>
      <c r="K11" s="419"/>
      <c r="L11" s="419"/>
      <c r="M11" s="419"/>
      <c r="N11" s="419"/>
      <c r="O11" s="419"/>
      <c r="P11" s="419"/>
      <c r="Q11" s="419"/>
      <c r="R11" s="419"/>
      <c r="S11" s="419"/>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row>
    <row r="12" spans="1:41" ht="34.5" customHeight="1">
      <c r="A12" s="420" t="s">
        <v>6</v>
      </c>
      <c r="B12" s="422">
        <f>A15</f>
        <v>0</v>
      </c>
      <c r="C12" s="423"/>
      <c r="D12" s="424"/>
      <c r="E12" s="422">
        <f>A18</f>
        <v>0</v>
      </c>
      <c r="F12" s="423"/>
      <c r="G12" s="424"/>
      <c r="H12" s="425" t="s">
        <v>0</v>
      </c>
      <c r="I12" s="427" t="s">
        <v>2</v>
      </c>
      <c r="J12" s="420" t="s">
        <v>6</v>
      </c>
      <c r="K12" s="422">
        <f>J15</f>
        <v>0</v>
      </c>
      <c r="L12" s="423"/>
      <c r="M12" s="424"/>
      <c r="N12" s="422">
        <f>J18</f>
        <v>0</v>
      </c>
      <c r="O12" s="423"/>
      <c r="P12" s="423"/>
      <c r="Q12" s="429" t="s">
        <v>0</v>
      </c>
      <c r="R12" s="431" t="s">
        <v>2</v>
      </c>
      <c r="S12" s="68" t="s">
        <v>5</v>
      </c>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row>
    <row r="13" spans="1:41" ht="25.5" customHeight="1" thickBot="1">
      <c r="A13" s="421"/>
      <c r="B13" s="433"/>
      <c r="C13" s="434"/>
      <c r="D13" s="435"/>
      <c r="E13" s="433"/>
      <c r="F13" s="434"/>
      <c r="G13" s="435"/>
      <c r="H13" s="426"/>
      <c r="I13" s="428"/>
      <c r="J13" s="421"/>
      <c r="K13" s="433"/>
      <c r="L13" s="434"/>
      <c r="M13" s="435"/>
      <c r="N13" s="433"/>
      <c r="O13" s="434"/>
      <c r="P13" s="434"/>
      <c r="Q13" s="430"/>
      <c r="R13" s="432"/>
      <c r="S13" s="69"/>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row>
    <row r="14" spans="1:41" ht="27.75" customHeight="1">
      <c r="A14" s="64"/>
      <c r="B14" s="53"/>
      <c r="C14" s="54"/>
      <c r="D14" s="55"/>
      <c r="E14" s="56"/>
      <c r="F14" s="42"/>
      <c r="G14" s="57"/>
      <c r="H14" s="413"/>
      <c r="I14" s="415"/>
      <c r="J14" s="64"/>
      <c r="K14" s="53"/>
      <c r="L14" s="54"/>
      <c r="M14" s="55"/>
      <c r="N14" s="56"/>
      <c r="O14" s="42"/>
      <c r="P14" s="71"/>
      <c r="Q14" s="417"/>
      <c r="R14" s="418"/>
      <c r="S14" s="400"/>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row>
    <row r="15" spans="1:41" ht="34.5" customHeight="1">
      <c r="A15" s="65">
        <f>'CLASSEMENT A L''ISSUE DES POULES'!C5</f>
        <v>0</v>
      </c>
      <c r="B15" s="47"/>
      <c r="C15" s="48"/>
      <c r="D15" s="49"/>
      <c r="E15" s="43"/>
      <c r="F15" s="70" t="s">
        <v>29</v>
      </c>
      <c r="G15" s="40"/>
      <c r="H15" s="403"/>
      <c r="I15" s="406"/>
      <c r="J15" s="65">
        <f>'CLASSEMENT A L''ISSUE DES POULES'!C6</f>
        <v>0</v>
      </c>
      <c r="K15" s="47"/>
      <c r="L15" s="48"/>
      <c r="M15" s="49"/>
      <c r="N15" s="43"/>
      <c r="O15" s="70" t="s">
        <v>29</v>
      </c>
      <c r="P15" s="72"/>
      <c r="Q15" s="408"/>
      <c r="R15" s="410"/>
      <c r="S15" s="401"/>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row>
    <row r="16" spans="1:41" ht="27" customHeight="1">
      <c r="A16" s="65"/>
      <c r="B16" s="50"/>
      <c r="C16" s="51"/>
      <c r="D16" s="52"/>
      <c r="E16" s="43" t="str">
        <f>IF(G14=0,"",E14/G14)</f>
        <v/>
      </c>
      <c r="F16" s="41"/>
      <c r="G16" s="40"/>
      <c r="H16" s="414"/>
      <c r="I16" s="416"/>
      <c r="J16" s="65"/>
      <c r="K16" s="50"/>
      <c r="L16" s="51"/>
      <c r="M16" s="52"/>
      <c r="N16" s="43" t="str">
        <f>IF(P14=0,"",N14/P14)</f>
        <v/>
      </c>
      <c r="O16" s="41"/>
      <c r="P16" s="72"/>
      <c r="Q16" s="408"/>
      <c r="R16" s="410"/>
      <c r="S16" s="401"/>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row>
    <row r="17" spans="1:51" ht="27" customHeight="1">
      <c r="A17" s="66"/>
      <c r="B17" s="37"/>
      <c r="C17" s="38"/>
      <c r="D17" s="39">
        <f>G14</f>
        <v>0</v>
      </c>
      <c r="E17" s="44"/>
      <c r="F17" s="45"/>
      <c r="G17" s="46"/>
      <c r="H17" s="402"/>
      <c r="I17" s="405"/>
      <c r="J17" s="66"/>
      <c r="K17" s="37"/>
      <c r="L17" s="38"/>
      <c r="M17" s="39">
        <f>P14</f>
        <v>0</v>
      </c>
      <c r="N17" s="44"/>
      <c r="O17" s="45"/>
      <c r="P17" s="73"/>
      <c r="Q17" s="408"/>
      <c r="R17" s="410"/>
      <c r="S17" s="401"/>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row>
    <row r="18" spans="1:51" ht="35.1" customHeight="1">
      <c r="A18" s="65">
        <f>'CLASSEMENT A L''ISSUE DES POULES'!C8</f>
        <v>0</v>
      </c>
      <c r="B18" s="43"/>
      <c r="C18" s="70" t="s">
        <v>29</v>
      </c>
      <c r="D18" s="40"/>
      <c r="E18" s="47"/>
      <c r="F18" s="48"/>
      <c r="G18" s="49"/>
      <c r="H18" s="403"/>
      <c r="I18" s="406"/>
      <c r="J18" s="65">
        <f>'CLASSEMENT A L''ISSUE DES POULES'!C7</f>
        <v>0</v>
      </c>
      <c r="K18" s="43"/>
      <c r="L18" s="70" t="s">
        <v>29</v>
      </c>
      <c r="M18" s="40"/>
      <c r="N18" s="47"/>
      <c r="O18" s="48"/>
      <c r="P18" s="74"/>
      <c r="Q18" s="408"/>
      <c r="R18" s="410"/>
      <c r="S18" s="401"/>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row>
    <row r="19" spans="1:51" ht="27" customHeight="1" thickBot="1">
      <c r="A19" s="67"/>
      <c r="B19" s="58" t="str">
        <f>IF(D17=0,"",B17/D17)</f>
        <v/>
      </c>
      <c r="C19" s="59"/>
      <c r="D19" s="60"/>
      <c r="E19" s="61"/>
      <c r="F19" s="62"/>
      <c r="G19" s="63"/>
      <c r="H19" s="404"/>
      <c r="I19" s="407"/>
      <c r="J19" s="67"/>
      <c r="K19" s="58" t="str">
        <f>IF(M17=0,"",K17/M17)</f>
        <v/>
      </c>
      <c r="L19" s="59"/>
      <c r="M19" s="60"/>
      <c r="N19" s="61"/>
      <c r="O19" s="62"/>
      <c r="P19" s="75"/>
      <c r="Q19" s="409"/>
      <c r="R19" s="411"/>
      <c r="S19" s="412"/>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row>
    <row r="20" spans="1:51">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row>
    <row r="21" spans="1:51">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row>
    <row r="22" spans="1:51">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row>
    <row r="23" spans="1:51">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row>
    <row r="24" spans="1:51">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row>
    <row r="25" spans="1:51">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row>
    <row r="26" spans="1:51">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row>
    <row r="27" spans="1:51">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row>
    <row r="28" spans="1:5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row>
    <row r="29" spans="1:51">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row>
    <row r="30" spans="1:5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row>
    <row r="31" spans="1:51">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row>
    <row r="32" spans="1:5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row>
    <row r="33" spans="1:43">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row>
    <row r="34" spans="1:43">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row>
    <row r="35" spans="1:43">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row>
    <row r="36" spans="1:43">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row>
    <row r="37" spans="1:43">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row>
    <row r="38" spans="1:43">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row>
    <row r="39" spans="1:43">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row>
    <row r="40" spans="1:43">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row>
    <row r="41" spans="1:43">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row>
    <row r="42" spans="1:43">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row>
    <row r="43" spans="1:43">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row>
    <row r="44" spans="1:43">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row>
    <row r="45" spans="1:43">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row>
    <row r="46" spans="1:43">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row>
    <row r="47" spans="1:43">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row>
    <row r="48" spans="1:43">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row>
    <row r="49" spans="1:43">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row>
    <row r="50" spans="1:43">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row>
    <row r="51" spans="1:43">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row>
    <row r="52" spans="1:43">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row>
    <row r="53" spans="1:43">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row>
    <row r="54" spans="1:43">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row>
    <row r="55" spans="1:43">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row>
    <row r="56" spans="1:43">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row>
    <row r="57" spans="1:43">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row>
    <row r="58" spans="1:43">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row>
    <row r="59" spans="1:43">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row>
    <row r="60" spans="1:43">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row>
    <row r="61" spans="1:43">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row>
    <row r="62" spans="1:43">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row>
    <row r="63" spans="1:43">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row>
    <row r="64" spans="1:43">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row>
    <row r="65" spans="1:43">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row>
    <row r="66" spans="1:43">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row>
    <row r="67" spans="1:43">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row>
    <row r="68" spans="1:43">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row>
    <row r="69" spans="1:43">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row>
    <row r="70" spans="1:43">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row>
    <row r="71" spans="1:43">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row>
    <row r="72" spans="1:43">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row>
    <row r="73" spans="1:43">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row>
    <row r="74" spans="1:43">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138"/>
      <c r="AN74" s="138"/>
      <c r="AO74" s="138"/>
      <c r="AP74" s="138"/>
      <c r="AQ74" s="138"/>
    </row>
    <row r="75" spans="1:43">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row>
    <row r="76" spans="1:43">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row>
    <row r="77" spans="1:43">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row>
    <row r="78" spans="1:43">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row>
    <row r="79" spans="1:43">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row>
    <row r="80" spans="1:43">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row>
    <row r="81" spans="1:43">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row>
    <row r="82" spans="1:43">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row>
    <row r="83" spans="1:43">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row>
    <row r="84" spans="1:43">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row>
    <row r="85" spans="1:43">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row>
    <row r="86" spans="1:43">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row>
    <row r="87" spans="1:43">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row>
    <row r="88" spans="1:43">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row>
    <row r="89" spans="1:43">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row>
    <row r="90" spans="1:43">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row>
    <row r="91" spans="1:43">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row>
    <row r="92" spans="1:43">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row>
    <row r="93" spans="1:43">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row>
    <row r="94" spans="1:43">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row>
    <row r="95" spans="1:43">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row>
    <row r="96" spans="1:43">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row>
    <row r="97" spans="1:43">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row>
    <row r="98" spans="1:43">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row>
    <row r="99" spans="1:43">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row>
    <row r="100" spans="1:43">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row>
    <row r="101" spans="1:43">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row>
  </sheetData>
  <mergeCells count="51">
    <mergeCell ref="A1:S1"/>
    <mergeCell ref="A2:S2"/>
    <mergeCell ref="A3:A4"/>
    <mergeCell ref="B3:D3"/>
    <mergeCell ref="E3:G3"/>
    <mergeCell ref="H3:H4"/>
    <mergeCell ref="I3:I4"/>
    <mergeCell ref="J3:J4"/>
    <mergeCell ref="K3:M3"/>
    <mergeCell ref="N3:P3"/>
    <mergeCell ref="Q3:Q4"/>
    <mergeCell ref="R3:R4"/>
    <mergeCell ref="B4:D4"/>
    <mergeCell ref="E4:G4"/>
    <mergeCell ref="K4:M4"/>
    <mergeCell ref="N4:P4"/>
    <mergeCell ref="H8:H10"/>
    <mergeCell ref="I8:I10"/>
    <mergeCell ref="Q8:Q10"/>
    <mergeCell ref="R8:R10"/>
    <mergeCell ref="S8:S10"/>
    <mergeCell ref="H5:H7"/>
    <mergeCell ref="I5:I7"/>
    <mergeCell ref="Q5:Q7"/>
    <mergeCell ref="R5:R7"/>
    <mergeCell ref="S5:S7"/>
    <mergeCell ref="A11:S11"/>
    <mergeCell ref="A12:A13"/>
    <mergeCell ref="B12:D12"/>
    <mergeCell ref="E12:G12"/>
    <mergeCell ref="H12:H13"/>
    <mergeCell ref="I12:I13"/>
    <mergeCell ref="J12:J13"/>
    <mergeCell ref="K12:M12"/>
    <mergeCell ref="N12:P12"/>
    <mergeCell ref="Q12:Q13"/>
    <mergeCell ref="R12:R13"/>
    <mergeCell ref="B13:D13"/>
    <mergeCell ref="E13:G13"/>
    <mergeCell ref="K13:M13"/>
    <mergeCell ref="N13:P13"/>
    <mergeCell ref="S14:S16"/>
    <mergeCell ref="H17:H19"/>
    <mergeCell ref="I17:I19"/>
    <mergeCell ref="Q17:Q19"/>
    <mergeCell ref="R17:R19"/>
    <mergeCell ref="S17:S19"/>
    <mergeCell ref="H14:H16"/>
    <mergeCell ref="I14:I16"/>
    <mergeCell ref="Q14:Q16"/>
    <mergeCell ref="R14:R1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PRINCIPE DU TOURNOI</vt:lpstr>
      <vt:lpstr>LISTE DES JOUEURS INSCRITS</vt:lpstr>
      <vt:lpstr>CLASSEMENT AU DEPART</vt:lpstr>
      <vt:lpstr>DISTANCES ET POINTS</vt:lpstr>
      <vt:lpstr>TIMING</vt:lpstr>
      <vt:lpstr>POULES 1 à 4</vt:lpstr>
      <vt:lpstr>POULES 5 à 8</vt:lpstr>
      <vt:lpstr>CLASSEMENT A L'ISSUE DES POULES</vt:lpstr>
      <vt:lpstr>QUARTS DE FINALE</vt:lpstr>
      <vt:lpstr>DEMI FINALES ET FINALES</vt:lpstr>
      <vt:lpstr>RESULTATS TECHNIQUES</vt:lpstr>
      <vt:lpstr>'CLASSEMENT A L''ISSUE DES POULES'!Zone_d_impression</vt:lpstr>
      <vt:lpstr>'CLASSEMENT AU DEPART'!Zone_d_impression</vt:lpstr>
      <vt:lpstr>'DEMI FINALES ET FINALES'!Zone_d_impression</vt:lpstr>
      <vt:lpstr>'DISTANCES ET POINTS'!Zone_d_impression</vt:lpstr>
      <vt:lpstr>'LISTE DES JOUEURS INSCRITS'!Zone_d_impression</vt:lpstr>
      <vt:lpstr>'POULES 1 à 4'!Zone_d_impression</vt:lpstr>
      <vt:lpstr>'POULES 5 à 8'!Zone_d_impression</vt:lpstr>
      <vt:lpstr>'PRINCIPE DU TOURNOI'!Zone_d_impression</vt:lpstr>
      <vt:lpstr>'QUARTS DE FINALE'!Zone_d_impression</vt:lpstr>
      <vt:lpstr>'RESULTATS TECHNIQUES'!Zone_d_impression</vt:lpstr>
      <vt:lpstr>TIMING!Zone_d_impression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cp:lastPrinted>2015-10-02T08:20:05Z</cp:lastPrinted>
  <dcterms:created xsi:type="dcterms:W3CDTF">2015-07-29T09:13:44Z</dcterms:created>
  <dcterms:modified xsi:type="dcterms:W3CDTF">2015-10-02T08:20:32Z</dcterms:modified>
</cp:coreProperties>
</file>